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etsy.rivera\Desktop\RESPALDO MAQUINA PAO\Cuadros para la página oficial del IJC\Martita\Fracc V, inciso i)\"/>
    </mc:Choice>
  </mc:AlternateContent>
  <xr:revisionPtr revIDLastSave="0" documentId="8_{32C8D997-1E46-420C-B4A3-8D68730112C8}" xr6:coauthVersionLast="47" xr6:coauthVersionMax="47" xr10:uidLastSave="{00000000-0000-0000-0000-000000000000}"/>
  <bookViews>
    <workbookView xWindow="-120" yWindow="-120" windowWidth="29040" windowHeight="15840" activeTab="2" xr2:uid="{00000000-000D-0000-FFFF-FFFF00000000}"/>
  </bookViews>
  <sheets>
    <sheet name="Información Contable" sheetId="29" r:id="rId1"/>
    <sheet name="Información presupuestaria" sheetId="41" r:id="rId2"/>
    <sheet name="Información programatica" sheetId="50" r:id="rId3"/>
  </sheets>
  <definedNames>
    <definedName name="_xlnm.Print_Area" localSheetId="0">'Información Contable'!$B$3:$H$86</definedName>
    <definedName name="_xlnm.Print_Area" localSheetId="1">'Información presupuestaria'!$B$4:$J$52</definedName>
    <definedName name="_xlnm.Print_Area" localSheetId="2">'Información programatica'!$A$5:$I$48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149" i="50" l="1"/>
  <c r="AU149" i="50" s="1"/>
  <c r="AU148" i="50"/>
  <c r="AT148" i="50"/>
  <c r="AF148" i="50"/>
  <c r="AS130" i="50"/>
  <c r="AU130" i="50" s="1"/>
  <c r="AS129" i="50"/>
  <c r="AU129" i="50" s="1"/>
  <c r="AF129" i="50"/>
  <c r="AS128" i="50"/>
  <c r="AU128" i="50" s="1"/>
  <c r="AF128" i="50"/>
  <c r="AS122" i="50"/>
  <c r="AU122" i="50" s="1"/>
  <c r="AF122" i="50"/>
  <c r="AS121" i="50"/>
  <c r="AU121" i="50" s="1"/>
  <c r="AF121" i="50"/>
  <c r="AU120" i="50"/>
  <c r="AS120" i="50"/>
  <c r="AF120" i="50"/>
  <c r="AS119" i="50"/>
  <c r="AF119" i="50"/>
  <c r="AS118" i="50"/>
  <c r="AU118" i="50" s="1"/>
  <c r="AS117" i="50"/>
  <c r="AF117" i="50"/>
  <c r="AU117" i="50" s="1"/>
  <c r="AS107" i="50"/>
  <c r="AF107" i="50"/>
  <c r="AS106" i="50"/>
  <c r="AF106" i="50"/>
  <c r="AS105" i="50"/>
  <c r="AF105" i="50"/>
  <c r="AS104" i="50"/>
  <c r="AU104" i="50" s="1"/>
  <c r="AS103" i="50"/>
  <c r="AF103" i="50"/>
  <c r="AS97" i="50"/>
  <c r="AU97" i="50" s="1"/>
  <c r="AS96" i="50"/>
  <c r="AU96" i="50" s="1"/>
  <c r="AS95" i="50"/>
  <c r="AU95" i="50" s="1"/>
  <c r="AF95" i="50"/>
  <c r="AS94" i="50"/>
  <c r="AU94" i="50" s="1"/>
  <c r="AF94" i="50"/>
  <c r="AS93" i="50"/>
  <c r="AU93" i="50" s="1"/>
  <c r="AF93" i="50"/>
  <c r="AS92" i="50"/>
  <c r="AU92" i="50" s="1"/>
  <c r="AS91" i="50"/>
  <c r="AU91" i="50" s="1"/>
  <c r="AF91" i="50"/>
  <c r="AR90" i="50"/>
  <c r="AQ90" i="50"/>
  <c r="AP90" i="50"/>
  <c r="AO90" i="50"/>
  <c r="AN90" i="50"/>
  <c r="AM90" i="50"/>
  <c r="AL90" i="50"/>
  <c r="AK90" i="50"/>
  <c r="AJ90" i="50"/>
  <c r="AI90" i="50"/>
  <c r="AH90" i="50"/>
  <c r="AG90" i="50"/>
  <c r="AS90" i="50" s="1"/>
  <c r="AU90" i="50" s="1"/>
  <c r="AF90" i="50"/>
  <c r="AU103" i="50" l="1"/>
  <c r="AU105" i="50"/>
  <c r="AU107" i="50"/>
  <c r="AU106" i="50"/>
  <c r="AU119" i="50"/>
  <c r="J23" i="41"/>
  <c r="I22" i="41"/>
  <c r="I20" i="41"/>
  <c r="J20" i="41" s="1"/>
  <c r="F45" i="41" l="1"/>
  <c r="G22" i="41"/>
  <c r="G20" i="41" l="1"/>
  <c r="I45" i="41" l="1"/>
  <c r="H45" i="41"/>
  <c r="E45" i="41"/>
  <c r="G45" i="41" s="1"/>
  <c r="J45" i="41" l="1"/>
  <c r="J36" i="41"/>
  <c r="J37" i="41"/>
  <c r="I44" i="41" l="1"/>
  <c r="J22" i="41" l="1"/>
  <c r="J48" i="41"/>
  <c r="J47" i="41" s="1"/>
  <c r="G48" i="41"/>
  <c r="G47" i="41" s="1"/>
  <c r="I47" i="41"/>
  <c r="H47" i="41"/>
  <c r="F47" i="41"/>
  <c r="E47" i="41"/>
  <c r="H44" i="41"/>
  <c r="I41" i="41" s="1"/>
  <c r="F44" i="41"/>
  <c r="E44" i="41"/>
  <c r="E41" i="41" s="1"/>
  <c r="J42" i="41"/>
  <c r="G42" i="41"/>
  <c r="I39" i="41"/>
  <c r="F31" i="41"/>
  <c r="J38" i="41"/>
  <c r="G38" i="41"/>
  <c r="J35" i="41"/>
  <c r="G35" i="41"/>
  <c r="J34" i="41"/>
  <c r="G34" i="41"/>
  <c r="J32" i="41"/>
  <c r="G32" i="41"/>
  <c r="I25" i="41"/>
  <c r="H25" i="41"/>
  <c r="F25" i="41"/>
  <c r="E25" i="41"/>
  <c r="J21" i="41"/>
  <c r="J19" i="41"/>
  <c r="G19" i="41"/>
  <c r="J18" i="41"/>
  <c r="G18" i="41"/>
  <c r="J17" i="41"/>
  <c r="G17" i="41"/>
  <c r="J16" i="41"/>
  <c r="G16" i="41"/>
  <c r="J15" i="41"/>
  <c r="G15" i="41"/>
  <c r="J14" i="41"/>
  <c r="G14" i="41"/>
  <c r="J44" i="41" l="1"/>
  <c r="J41" i="41" s="1"/>
  <c r="F41" i="41"/>
  <c r="F49" i="41" s="1"/>
  <c r="G44" i="41"/>
  <c r="G41" i="41" s="1"/>
  <c r="H41" i="41"/>
  <c r="H31" i="41"/>
  <c r="E31" i="41"/>
  <c r="E49" i="41" s="1"/>
  <c r="G31" i="41"/>
  <c r="J25" i="41"/>
  <c r="G25" i="41"/>
  <c r="J39" i="41"/>
  <c r="I31" i="41"/>
  <c r="I49" i="41" s="1"/>
  <c r="K25" i="41" l="1"/>
  <c r="H49" i="41"/>
  <c r="G49" i="41"/>
  <c r="J31" i="41"/>
  <c r="J49" i="41" s="1"/>
</calcChain>
</file>

<file path=xl/sharedStrings.xml><?xml version="1.0" encoding="utf-8"?>
<sst xmlns="http://schemas.openxmlformats.org/spreadsheetml/2006/main" count="1256" uniqueCount="610">
  <si>
    <t>ACTIVO</t>
  </si>
  <si>
    <t xml:space="preserve">    ACTIVO CIRCULANTE</t>
  </si>
  <si>
    <t xml:space="preserve">          Efectivo y Equivalente</t>
  </si>
  <si>
    <t xml:space="preserve">          Derechos a Recibir Efectivo o Equivalentes</t>
  </si>
  <si>
    <t xml:space="preserve">          Derechos a Recibir Bienes o Servicios </t>
  </si>
  <si>
    <t xml:space="preserve">          Inventarios</t>
  </si>
  <si>
    <t xml:space="preserve">          Almacenes</t>
  </si>
  <si>
    <t xml:space="preserve">         Estimacion por Perdida o Deterioro De Activos Circulantes</t>
  </si>
  <si>
    <t xml:space="preserve">         Otros Activos Circulantes</t>
  </si>
  <si>
    <t>TOTAL ACTIVOS CIRCULANTES</t>
  </si>
  <si>
    <t xml:space="preserve">    ACTIVO NO CIRCULANTE</t>
  </si>
  <si>
    <t xml:space="preserve">          Inversiones Financieras a Largo Plazo</t>
  </si>
  <si>
    <t xml:space="preserve">          Derechos a Recibir Efectivo o Equivales a Largo Plazo</t>
  </si>
  <si>
    <t xml:space="preserve">          Bienes Inmuebles, Infraestructura y Construcciones en Proceso</t>
  </si>
  <si>
    <t xml:space="preserve">          Bienes muebles</t>
  </si>
  <si>
    <t xml:space="preserve">          Activos intangibles </t>
  </si>
  <si>
    <t xml:space="preserve">          Depreciacion, Deterioro y Amortización Acumulada de Bienes </t>
  </si>
  <si>
    <t xml:space="preserve">          Activos Diferidos</t>
  </si>
  <si>
    <t xml:space="preserve">          Estimacion por pérdida o Deterioro de Activos no Circulantes</t>
  </si>
  <si>
    <t xml:space="preserve">          Otros Activos No circulantes</t>
  </si>
  <si>
    <t>TOTAL ACTIVOS NO CIRCULANTES</t>
  </si>
  <si>
    <t>PASIVO</t>
  </si>
  <si>
    <t>PASIVO CIRCULANTE</t>
  </si>
  <si>
    <t>Cuentas por pagar a Corto Plazo</t>
  </si>
  <si>
    <t>Documentos por Pagar a Corto Plazo</t>
  </si>
  <si>
    <t>Porción a Corto Plazo de la Deuda Pública a Largo Plazo</t>
  </si>
  <si>
    <t>Títulos y Valores a Corto Plazo</t>
  </si>
  <si>
    <t>Fondos y Bienes de Terceros en Garantia y/o Administración a Corto Plazo</t>
  </si>
  <si>
    <t>Provisiones a Corto Plazo</t>
  </si>
  <si>
    <t>Otros Pasivos a Corto Plazo</t>
  </si>
  <si>
    <t>TOTAL DE PASIVOS CIRCULANTES</t>
  </si>
  <si>
    <t>PASIVO NO CIRCULANTE</t>
  </si>
  <si>
    <t>Cuentas por Pagar a Largo Plazo</t>
  </si>
  <si>
    <t>Documentos por Pagar a Largo Plazo</t>
  </si>
  <si>
    <t>Deuda Pública a Largo Plazo</t>
  </si>
  <si>
    <t>Pasivos Diferidos a Largo Plazo</t>
  </si>
  <si>
    <t xml:space="preserve">Fondos y Bienes de Terceros en Garantia  y/o Administración a Largo Plazo </t>
  </si>
  <si>
    <t>Provisiones a Largo Plazo</t>
  </si>
  <si>
    <t>TOTAL DE PASIVOS NO CIRCULANTES</t>
  </si>
  <si>
    <t>TOTAL DE PASIVO</t>
  </si>
  <si>
    <t>HACIENDA PUBLICA/PATRIMONIO</t>
  </si>
  <si>
    <t>Hacienda pública/Patrimonio Contribuido</t>
  </si>
  <si>
    <t>Aportaciones</t>
  </si>
  <si>
    <t>Donaciones de Capital</t>
  </si>
  <si>
    <t>Actualizaciones de la Hacienda Pública/Patrimonio</t>
  </si>
  <si>
    <t>Hacienda pública/Patrimonio generado</t>
  </si>
  <si>
    <t>Resultados Del Ejercicio (Ahorro/Desahorro)</t>
  </si>
  <si>
    <t>Resultados de Ejercicios Anteriores</t>
  </si>
  <si>
    <t>Revalúos</t>
  </si>
  <si>
    <t>Reservas</t>
  </si>
  <si>
    <t>Rectificaciones de Resultados De Ejercicios Anteriores</t>
  </si>
  <si>
    <t>Execeso o Insuficiencia en la Actualizacion de la Hacienda Pública/Patrimonio</t>
  </si>
  <si>
    <t>Resultado por Posición Monetaria</t>
  </si>
  <si>
    <t>Resultado por Tenencia De Activos no Monetarios</t>
  </si>
  <si>
    <t xml:space="preserve">TOTAL ACTIVOS </t>
  </si>
  <si>
    <t>Pasivos Diferidos a Corto Plazo</t>
  </si>
  <si>
    <t>"Bajo protesta de decir verdad declaramos que los Estados Financieros y sus notas, son razonablemente correctos y responsablilidad del emisor"</t>
  </si>
  <si>
    <t>INGRESOS Y OTROS BENEFICIOS</t>
  </si>
  <si>
    <t>GASTOS Y OTRAS PÉRDIDAS</t>
  </si>
  <si>
    <t xml:space="preserve">          Aportaciones</t>
  </si>
  <si>
    <t>Concepto</t>
  </si>
  <si>
    <t>Hacienda Pública/Patrimonio Contribuido</t>
  </si>
  <si>
    <t>Hacienda Pública/Patrimonio Generado de Ejercicios Anteriores</t>
  </si>
  <si>
    <t>Hacienda Pública/Patrimonio Generado del Ejercicio</t>
  </si>
  <si>
    <t>Total</t>
  </si>
  <si>
    <t xml:space="preserve">          Donaciones de Capital</t>
  </si>
  <si>
    <t xml:space="preserve">          Actualización de la Hacienda Pública/Patrimonio</t>
  </si>
  <si>
    <t xml:space="preserve">          Resultado del Ejercicio (Ahorro/Desahorro)</t>
  </si>
  <si>
    <t xml:space="preserve">          Resultado de Ejercicios Anteriores</t>
  </si>
  <si>
    <t xml:space="preserve">          Revalúos</t>
  </si>
  <si>
    <t xml:space="preserve">          Reservas</t>
  </si>
  <si>
    <t>Origen</t>
  </si>
  <si>
    <t>Aplicación</t>
  </si>
  <si>
    <t>Flujos de Efectivo de las Actividades de Operación</t>
  </si>
  <si>
    <t xml:space="preserve">Flujos de Efectivo de las Actividades de Inversión </t>
  </si>
  <si>
    <t>Impuestos</t>
  </si>
  <si>
    <t>Bienes Inmuebles, Infraestructura y Construcciones en Proceso</t>
  </si>
  <si>
    <t>Cuotas y Aportaciones de Seguridad Social</t>
  </si>
  <si>
    <t>Bienes Muebles</t>
  </si>
  <si>
    <t>Contribuciones de mejoras</t>
  </si>
  <si>
    <t>Otros Orígenes de Invresión</t>
  </si>
  <si>
    <t>Derechos</t>
  </si>
  <si>
    <t>Productos de Tipo Corriente</t>
  </si>
  <si>
    <t>Aprovechamientos de Tipo Corriente</t>
  </si>
  <si>
    <t>Ingresos por Venta de Bienes y Servicios</t>
  </si>
  <si>
    <t>Ingresos no Comprendidos en las Fracciones de la Ley de Ingresos Causados en Ejercicios Fiscales Anteriores Pendientes de Liquidación o Pago</t>
  </si>
  <si>
    <t>Otras Aplicaciones de Inversión</t>
  </si>
  <si>
    <t>Participaciones y Aportaciones</t>
  </si>
  <si>
    <t>Transferencias, Asignaciones y Subsidios y Otras ayudas</t>
  </si>
  <si>
    <t>Flujos Netos de Efectivo por Actividades de Inversión</t>
  </si>
  <si>
    <t>Otros Origenes de Operación</t>
  </si>
  <si>
    <t>Flujo de Efectivo de las Actividades de Financiamiento</t>
  </si>
  <si>
    <t>Servicios Personales</t>
  </si>
  <si>
    <t>Materiales y Suministros</t>
  </si>
  <si>
    <t>Servicios Generales</t>
  </si>
  <si>
    <t>Endeudamiento Neto</t>
  </si>
  <si>
    <t>Transferencias Internas y Asignaciones al Sector Público</t>
  </si>
  <si>
    <t xml:space="preserve">   Interno</t>
  </si>
  <si>
    <t>Transferencias al resto del Sector Público</t>
  </si>
  <si>
    <t xml:space="preserve">   Externo</t>
  </si>
  <si>
    <t xml:space="preserve">Subsidios y Subvenciones </t>
  </si>
  <si>
    <t>Ayudas Sociales</t>
  </si>
  <si>
    <t>Pensiones y Jubilaciones</t>
  </si>
  <si>
    <t>Transferencias a Fideicomisos, Mandatos y Contratos Análogos</t>
  </si>
  <si>
    <t>Transferencias a la Seguridad Social</t>
  </si>
  <si>
    <t>Servicios de la Deuda</t>
  </si>
  <si>
    <t>Donativos</t>
  </si>
  <si>
    <t>Transferencias al Exterior</t>
  </si>
  <si>
    <t xml:space="preserve">Participaciones </t>
  </si>
  <si>
    <t xml:space="preserve">Aportaciones </t>
  </si>
  <si>
    <t>Convenios</t>
  </si>
  <si>
    <t>Otros Aplicaciones de Operación</t>
  </si>
  <si>
    <t>Flujos netos de Efectivo por Actividades de Financiamiento</t>
  </si>
  <si>
    <t>Flujos Netos de Efectivo por Actividades de Operación</t>
  </si>
  <si>
    <t xml:space="preserve">Incremento/Disminución Neta en el Efectivo y Equivalentes al Efectivo </t>
  </si>
  <si>
    <t>Efectivo y Equivalentes al Efectivo al inicio del Ejercicio</t>
  </si>
  <si>
    <t>Efectivo y Equivalentes al Efectivo al final del Ejercicio</t>
  </si>
  <si>
    <t>Bajo protesta de decir verdad declaramos que los Estados Financieros y sus Notas son razonablemente correctos y responsabilidad del emisor</t>
  </si>
  <si>
    <t>Variacion del Periodo   (4-1)</t>
  </si>
  <si>
    <t>ACTIVO CIRCULANTE</t>
  </si>
  <si>
    <t>Efectivo y Equivalentes</t>
  </si>
  <si>
    <t>Derechos a Recibir Efectivo o Equivalentes</t>
  </si>
  <si>
    <t>Derechos a Recibir Bienes o Servicios</t>
  </si>
  <si>
    <t>Inventarios</t>
  </si>
  <si>
    <t>Almacenes</t>
  </si>
  <si>
    <t>Estimación por Pérdida o Deterioro de Activos Circulantes</t>
  </si>
  <si>
    <t>Otros Activos Circulantes</t>
  </si>
  <si>
    <t>ACTIVO NO CIRCULANTE</t>
  </si>
  <si>
    <t>Inversiones Financieras a Largo Plazo</t>
  </si>
  <si>
    <t>Derechos a Recibir Efectivo o Equivalentes a Largo Plazo</t>
  </si>
  <si>
    <t>Activos Intangibles</t>
  </si>
  <si>
    <t>Depreciación, Deterioro y Amortización Acumulada de Bienes</t>
  </si>
  <si>
    <t>Activos Diferidos</t>
  </si>
  <si>
    <t>Estimación por Pérdida o Deterioro de Activos No Circulantes</t>
  </si>
  <si>
    <t>Otros Activos no Circulantes</t>
  </si>
  <si>
    <t>“Bajo protesta de decir verdad declaramos que los Estados Financieros y sus notas, son razonablemente correctos y responsabilidad del emisor”</t>
  </si>
  <si>
    <t xml:space="preserve">                Total Deuda y Otros Pasivos</t>
  </si>
  <si>
    <t>Otros Pasivos</t>
  </si>
  <si>
    <t xml:space="preserve">                Subtotal a Largo Plazo</t>
  </si>
  <si>
    <t>Arrendamientos Financieros</t>
  </si>
  <si>
    <t>Títulos y Valores</t>
  </si>
  <si>
    <t>Deuda Bilateral</t>
  </si>
  <si>
    <t>Organismos Financieros Internacionales</t>
  </si>
  <si>
    <t>Deuda Externa</t>
  </si>
  <si>
    <t>Instituciones de Crédito</t>
  </si>
  <si>
    <t>Deuda Interna</t>
  </si>
  <si>
    <t xml:space="preserve">Largo Plazo           </t>
  </si>
  <si>
    <t xml:space="preserve">              Subtotal a Corto Plazo</t>
  </si>
  <si>
    <t xml:space="preserve">Corto Plazo               </t>
  </si>
  <si>
    <t>DEUDA PÚBLICA</t>
  </si>
  <si>
    <t>Saldo Final del Periodo</t>
  </si>
  <si>
    <t>Saldo Inicial del Periodo</t>
  </si>
  <si>
    <t>Institución o País Acreedor</t>
  </si>
  <si>
    <t xml:space="preserve">Moneda de Contratación  </t>
  </si>
  <si>
    <t>Denominación de las Deudas</t>
  </si>
  <si>
    <t>Ingreso</t>
  </si>
  <si>
    <t>Rubro de Ingresos</t>
  </si>
  <si>
    <t>Estimado</t>
  </si>
  <si>
    <t>Ampliaciones y Reducciones</t>
  </si>
  <si>
    <t>Modificado</t>
  </si>
  <si>
    <t>Devengado</t>
  </si>
  <si>
    <t>Recaudado</t>
  </si>
  <si>
    <t>Diferencia</t>
  </si>
  <si>
    <t>3 = (1 + 2 )</t>
  </si>
  <si>
    <t>Productos</t>
  </si>
  <si>
    <t>Aprovechamientos</t>
  </si>
  <si>
    <t>Participaciones</t>
  </si>
  <si>
    <t>Transferencias, Asignaciones, Subsidios y Otras Ayudas</t>
  </si>
  <si>
    <t>Transferencias al Resto del Sector Público</t>
  </si>
  <si>
    <t>Subsidios y Subvenciones</t>
  </si>
  <si>
    <t>Ingresos derivados de financiamiento</t>
  </si>
  <si>
    <t>Egresos</t>
  </si>
  <si>
    <t>Aprobado</t>
  </si>
  <si>
    <t>Pagado</t>
  </si>
  <si>
    <t>Subejercicio</t>
  </si>
  <si>
    <t>6 = ( 3 - 4 )</t>
  </si>
  <si>
    <t>Total del Gasto</t>
  </si>
  <si>
    <t>Identificación de Crédito o Instrumento</t>
  </si>
  <si>
    <t>Colocación</t>
  </si>
  <si>
    <t>Amortización</t>
  </si>
  <si>
    <t xml:space="preserve">Endeudamiento Neto </t>
  </si>
  <si>
    <t>A</t>
  </si>
  <si>
    <t>B</t>
  </si>
  <si>
    <t>C = A - B</t>
  </si>
  <si>
    <t>Creditos Bancarios</t>
  </si>
  <si>
    <t xml:space="preserve"> </t>
  </si>
  <si>
    <t>Total Créditos Bancarios</t>
  </si>
  <si>
    <t>Otros Instrumentos de Deuda</t>
  </si>
  <si>
    <t>Total Otros Instrumentos de Deuda</t>
  </si>
  <si>
    <t>TOTAL</t>
  </si>
  <si>
    <t>Créditos Bancarios</t>
  </si>
  <si>
    <t xml:space="preserve">Egresos </t>
  </si>
  <si>
    <t>Ampliaciones/ (Reducciones)</t>
  </si>
  <si>
    <t>ORIGEN</t>
  </si>
  <si>
    <t>APLICACIÓN</t>
  </si>
  <si>
    <t>TOTAL HACIENDA PUBLICA/PATRIMONIO</t>
  </si>
  <si>
    <t>TOTAL DE PASIVO Y HACIENDA PUBLICA/PATRIMONIO</t>
  </si>
  <si>
    <t>Ingresos de la Gestión</t>
  </si>
  <si>
    <t>Gastos de  Funcionamiento</t>
  </si>
  <si>
    <t xml:space="preserve">Servicios Personales  </t>
  </si>
  <si>
    <t xml:space="preserve">Cuotas y Aportaciones de Seguridad Social </t>
  </si>
  <si>
    <t>Contribuciones de Mejoras</t>
  </si>
  <si>
    <t>Otros Ingresos y Beneficios</t>
  </si>
  <si>
    <t xml:space="preserve">Ingresos Financieros  </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</si>
  <si>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</si>
  <si>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</si>
  <si>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</si>
  <si>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</si>
  <si>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</si>
  <si>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</si>
  <si>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</si>
  <si>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</si>
  <si>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</si>
  <si>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</si>
  <si>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</si>
  <si>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</si>
  <si>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</si>
  <si>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</si>
  <si>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</si>
  <si>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y Obsolescencia</t>
  </si>
  <si>
    <t>Aumento por Insuficiencia de Provisiones</t>
  </si>
  <si>
    <t>Otros Gastos</t>
  </si>
  <si>
    <t>Inversión Pública</t>
  </si>
  <si>
    <t xml:space="preserve">Inversión Pública no Capitalizable </t>
  </si>
  <si>
    <t>Total de Gastos y Otras Pérdidas</t>
  </si>
  <si>
    <t>Resultados del Ejercicio  (Ahorro/Desahorro)</t>
  </si>
  <si>
    <t>CONCEPTO</t>
  </si>
  <si>
    <t>AÑO</t>
  </si>
  <si>
    <t>(1)</t>
  </si>
  <si>
    <t>(2)</t>
  </si>
  <si>
    <t>(3= 1 + 2)</t>
  </si>
  <si>
    <t>(4)</t>
  </si>
  <si>
    <t>(5)</t>
  </si>
  <si>
    <t>(7= 5 - 1 )</t>
  </si>
  <si>
    <t>Ingresos Derivados de Financiamientos</t>
  </si>
  <si>
    <t>Estado Analítico de Ingresos
Por Fuente de Financiamiento</t>
  </si>
  <si>
    <t>Ampliaciones y 
Reducciones</t>
  </si>
  <si>
    <t>¹ Los ingresos excedentes se presentan para efectos de cumplimiento de la Ley General de Contabilidad Gubernamental y el importe reflejado debe ser siempre mayor a cero</t>
  </si>
  <si>
    <t>Gasto Corriente</t>
  </si>
  <si>
    <t>Gasto de Capital</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</si>
  <si>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</si>
  <si>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</si>
  <si>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</si>
  <si>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</si>
  <si>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</si>
  <si>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</si>
  <si>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</si>
  <si>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</si>
  <si>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</si>
  <si>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</si>
  <si>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</si>
  <si>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</si>
  <si>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</si>
  <si>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</si>
  <si>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</si>
  <si>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</si>
  <si>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</si>
  <si>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</si>
  <si>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</si>
  <si>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</si>
  <si>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</si>
  <si>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</si>
  <si>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</si>
  <si>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</si>
  <si>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</si>
  <si>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</si>
  <si>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</si>
  <si>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</si>
  <si>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</si>
  <si>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</si>
  <si>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</si>
  <si>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</si>
  <si>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</si>
  <si>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</si>
  <si>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</si>
  <si>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</si>
  <si>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</si>
  <si>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</si>
  <si>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</si>
  <si>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</si>
  <si>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</si>
  <si>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</si>
  <si>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</si>
  <si>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</si>
  <si>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</si>
  <si>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</si>
  <si>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</si>
  <si>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</si>
  <si>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</si>
  <si>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</si>
  <si>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 xml:space="preserve">     Legislación</t>
  </si>
  <si>
    <t xml:space="preserve">    Justicia</t>
  </si>
  <si>
    <t xml:space="preserve">    Coordinación de la Política de Gobierno</t>
  </si>
  <si>
    <t xml:space="preserve">    Relaciones Exteriores</t>
  </si>
  <si>
    <t xml:space="preserve">    Asuntos Financieros y Hacendarios</t>
  </si>
  <si>
    <t xml:space="preserve">    Seguridad Nacional</t>
  </si>
  <si>
    <t xml:space="preserve">    Asuntos de Orden Público y de Seguridad Interior</t>
  </si>
  <si>
    <t xml:space="preserve">    Otros Servicios Generales</t>
  </si>
  <si>
    <t>Desarrollo Social</t>
  </si>
  <si>
    <t xml:space="preserve">     Protección Ambiental</t>
  </si>
  <si>
    <t xml:space="preserve">     Vivienda y Servicios a la Comunidad</t>
  </si>
  <si>
    <t xml:space="preserve">     Salud</t>
  </si>
  <si>
    <t xml:space="preserve">     Recreación, Cultura y Otras Manifestaciones Sociales</t>
  </si>
  <si>
    <t xml:space="preserve">     Educación</t>
  </si>
  <si>
    <t xml:space="preserve">     Protección Social</t>
  </si>
  <si>
    <t xml:space="preserve">     Otros Asuntos Sociales</t>
  </si>
  <si>
    <t>Desarrollo Económico</t>
  </si>
  <si>
    <t xml:space="preserve">     Asuntos Económicos, Comerciales y Laborales en General</t>
  </si>
  <si>
    <t xml:space="preserve">     Agropecuaria, Silvicultura, Pesca y Caza</t>
  </si>
  <si>
    <t xml:space="preserve">    Combustibles y Energía</t>
  </si>
  <si>
    <t xml:space="preserve">    Minería, Manufacturas y Construcción</t>
  </si>
  <si>
    <t xml:space="preserve">    Transporte</t>
  </si>
  <si>
    <t xml:space="preserve">    Comunicaciones</t>
  </si>
  <si>
    <t xml:space="preserve">    Turismo</t>
  </si>
  <si>
    <t xml:space="preserve">    Ciencia, Tecnología e Innovación</t>
  </si>
  <si>
    <t xml:space="preserve">    Otras Industrias y Otros Asuntos Económicos</t>
  </si>
  <si>
    <t>Otras no Clasificadas en Funciones Anteriores</t>
  </si>
  <si>
    <t xml:space="preserve">     Transacciones de la Deuda Publica / Costo Financiero de la Deuda</t>
  </si>
  <si>
    <t xml:space="preserve">     Transferencias, Participaciones y Aportaciones entre Diferentes Niveles y Ordenes de Gobierno</t>
  </si>
  <si>
    <t xml:space="preserve">     Saneamiento del Sistema Financiero</t>
  </si>
  <si>
    <t xml:space="preserve">     Adeudos de Ejercicios Fiscales Anteriores</t>
  </si>
  <si>
    <t>INSTITUTO JALISCIENSE DE CANCEROLOGIA</t>
  </si>
  <si>
    <t>Lo anterior de conformidad con lo establecido en el capitulo VII, numeral III, inciso g del Manual de Contabilidad Gubernamental emitido por el Consejo Nacional de Armonización Contable (CONAC) donde se establece en terminos generales que:</t>
  </si>
  <si>
    <t>Saldo Inicial                              1</t>
  </si>
  <si>
    <t>Cargos del periodo                  2</t>
  </si>
  <si>
    <t>Abonos del Periodo               3</t>
  </si>
  <si>
    <t>Saldo Final                       4 (1+2-3)</t>
  </si>
  <si>
    <t>Exceso o Insuficiencia en la Actualización de la Hacienda Pública / Patrimonio</t>
  </si>
  <si>
    <t xml:space="preserve">          Rectificaciones de Resultados de Ejercicios Anteriores</t>
  </si>
  <si>
    <t xml:space="preserve">          Resultado por Posición Monetaria</t>
  </si>
  <si>
    <t xml:space="preserve">          Resultado por Tenencia de Activos no Monetarios</t>
  </si>
  <si>
    <t>Hacienda Pública/Patrimonio Neto Final de 2018</t>
  </si>
  <si>
    <t>Ingresos por Ventas de Bienes, Prestación de Servicios y Otros Ingresos</t>
  </si>
  <si>
    <t>Participaciones, Aportaciones, Convenios, Incentivos derivados de la Colaboración Fiscal y fondos distintos de Aportaciones</t>
  </si>
  <si>
    <t>Transferencias, Asignaciones, Subsidios y Subvenciones, y Pensiones y Jubilaciones</t>
  </si>
  <si>
    <t>Ingresos del Poder Ejecutivo Federal o Esatatal y de los Municipios</t>
  </si>
  <si>
    <t>Participaciones, Aportaciones, Convenios, Incentivos derivados de la Colaboración Fiscal y Fondos distintos de Aportaciones</t>
  </si>
  <si>
    <t>Ingresos de los Entes Públicos de los Poderes Legislativo y Judicial, de los Órganos Autónomos y del Sector Paraestatal o Paramunicipal, así como de las Empresas Productivas del Estado</t>
  </si>
  <si>
    <t>Ingresos por Ventas de Bienes, Prestacion de Servicios  y Otros Ingresos</t>
  </si>
  <si>
    <t>Otros Orígenes de Financiamiento</t>
  </si>
  <si>
    <t>Otras Aplicaciones de Financiamiento</t>
  </si>
  <si>
    <t>ESTADO DE SITUACION FINANCIERA</t>
  </si>
  <si>
    <t>ESTADO DE ACTIVIDADES</t>
  </si>
  <si>
    <t>ESTADO DE CAMBIOS EN LA SITUACION FINANCIERA</t>
  </si>
  <si>
    <t>ESTADO ANALITICO DE LA DEUDA Y OTROS PASIVOS</t>
  </si>
  <si>
    <t>INFORME DE PASIVOS CONTINGENTES</t>
  </si>
  <si>
    <t>ESTADO DE FLUJO DE EFECTIVO</t>
  </si>
  <si>
    <t>ESTADO ANALITICO DEL ACTIVO</t>
  </si>
  <si>
    <t>ESTADO ANALITICO DE INGRESOS</t>
  </si>
  <si>
    <t>ESTADO ANALITICO DEL EJERCICIO DEL PRESUPUESTO DE EGRESOS</t>
  </si>
  <si>
    <t>CLASIFICACION ADMINISTRATIVA</t>
  </si>
  <si>
    <t>CLASIFICACION FUNCIONAL ( FINALIDAD Y FUNCION)</t>
  </si>
  <si>
    <t>ENDEUDAMIENTO NETO</t>
  </si>
  <si>
    <t>INTERESES DE LA DEUDA</t>
  </si>
  <si>
    <t>(PESOS)</t>
  </si>
  <si>
    <t>ESTADO DE VARIACION EN LA HACIENDA PUBLICA</t>
  </si>
  <si>
    <t>CLASIFICACION ECONOMICA (POR TIPO DE GASTO)</t>
  </si>
  <si>
    <t>CLASIFICACION POR OBJETO DEL GASTO (CAPITULO Y CONCEPTO)</t>
  </si>
  <si>
    <t>Programas</t>
  </si>
  <si>
    <t>Subsidios: Sector Social y Privado o Entidades Federativas y Municipios</t>
  </si>
  <si>
    <t>Sujetos a Reglas de Operación</t>
  </si>
  <si>
    <t>Otros Subsidios</t>
  </si>
  <si>
    <t>Desempeño de las Funciones</t>
  </si>
  <si>
    <t>Prestación de Servicios Públicos</t>
  </si>
  <si>
    <t>Provisión de Bienes Públicos</t>
  </si>
  <si>
    <t>Planeación, seguimiento y evaluación de políticas públicas</t>
  </si>
  <si>
    <t>Promoción y fomento</t>
  </si>
  <si>
    <t>Regulación y supervisión</t>
  </si>
  <si>
    <t>Funciones de las Fuerzas Armadas (Únicamente Gobierno Federal)</t>
  </si>
  <si>
    <t>Específicos</t>
  </si>
  <si>
    <t>Proyectos de Inversión</t>
  </si>
  <si>
    <t>Administrativos y de Apoyo</t>
  </si>
  <si>
    <t>Apoyo al proceso presupuestario y para mejorar la eficiencia institucional</t>
  </si>
  <si>
    <t>Apoyo a la función pública y al mejoramiento de la gestión</t>
  </si>
  <si>
    <t>Operaciones ajenas</t>
  </si>
  <si>
    <t>Compromisos</t>
  </si>
  <si>
    <t>Obligaciones de cumplimiento de resolución jurisdiccional</t>
  </si>
  <si>
    <t>Desastres Naturales</t>
  </si>
  <si>
    <t>Obligaciones</t>
  </si>
  <si>
    <t>Pensiones y jubilaciones</t>
  </si>
  <si>
    <t>Aportaciones a la seguridad social</t>
  </si>
  <si>
    <t>Aportaciones a fondos de estabilización</t>
  </si>
  <si>
    <t>Aportaciones a fondos de inversión y reestructura de pensiones</t>
  </si>
  <si>
    <t>Programas de Gasto Federalizado (Gobierno Federal)</t>
  </si>
  <si>
    <t>Gasto Federalizado</t>
  </si>
  <si>
    <t>Participaciones a entidades federativas y municipios</t>
  </si>
  <si>
    <t>Costo financiero, deuda o apoyos a deudores y ahorradores de la banca</t>
  </si>
  <si>
    <t>Adeudos de ejercicios fiscales anteriores</t>
  </si>
  <si>
    <t>A la fecha no se cuenta con Programa y proyectos de Inversion.</t>
  </si>
  <si>
    <t>PROGRAMAS Y PROYECTOS DE INVERSION</t>
  </si>
  <si>
    <t>GASTOS POR CATEGORIA PROGRAMATICA</t>
  </si>
  <si>
    <t>MATRIZ DE INDICADORES DE RESULTADOS.</t>
  </si>
  <si>
    <t>Enero</t>
  </si>
  <si>
    <t>Febrero</t>
  </si>
  <si>
    <t>Marzo</t>
  </si>
  <si>
    <t>Abril</t>
  </si>
  <si>
    <t>Mayo</t>
  </si>
  <si>
    <t>Junio</t>
  </si>
  <si>
    <t>Julio</t>
  </si>
  <si>
    <t>Agosto</t>
  </si>
  <si>
    <t>Septiembre</t>
  </si>
  <si>
    <t>Octubre</t>
  </si>
  <si>
    <t>Noviembre</t>
  </si>
  <si>
    <t>Diciembre</t>
  </si>
  <si>
    <t>Cumplimiento programado (Anual) = Meta</t>
  </si>
  <si>
    <t>Avances</t>
  </si>
  <si>
    <t>Programado (Anual) = Meta</t>
  </si>
  <si>
    <t>% DE AVANCE</t>
  </si>
  <si>
    <t>Total de Aplicaciones con Quimioterapia</t>
  </si>
  <si>
    <t>Control de los recursos</t>
  </si>
  <si>
    <t>Estados Financieros</t>
  </si>
  <si>
    <t>Capacitacion otorgada mediante programas Institucionales realizados para la formacion de recursos humanos en la atencion medica, mediante cursos, congresos, monograficos y diplomados.</t>
  </si>
  <si>
    <t>Total de Exámenes de Colposcopias</t>
  </si>
  <si>
    <t>Atencion integral al paciente con cancer</t>
  </si>
  <si>
    <t>Consulta de soporte de pacientes oncologicos</t>
  </si>
  <si>
    <r>
      <t>Ingresos excedentes</t>
    </r>
    <r>
      <rPr>
        <b/>
        <sz val="6"/>
        <color theme="0"/>
        <rFont val="Calibri"/>
        <family val="2"/>
      </rPr>
      <t>¹</t>
    </r>
  </si>
  <si>
    <t>Hacienda Publica / Patrimonio Contribuido Neto de 2018</t>
  </si>
  <si>
    <t>Hacienda Publica / Patrimonio Generado Neto de 2018</t>
  </si>
  <si>
    <t>Exceso o Insuficiencia en la Actualización de la Hacienda Pública / Patrimonio Neto de 2018</t>
  </si>
  <si>
    <t>Cambios en la Hacienda Pública / Patrimonio Contribuido Neto de 2019</t>
  </si>
  <si>
    <t>Variaciones de la Hacienda Pública/Patrimonio Generado Neto de 2019</t>
  </si>
  <si>
    <t>Cambios en el Exceso o Insuficiencia en la Actualización de la Hacienda Pública / Patrimonio Neto de 2019</t>
  </si>
  <si>
    <t>Hacienda Pública/Patrimonio Neto Final de 2019</t>
  </si>
  <si>
    <t>RESUMEN NARRATIVO</t>
  </si>
  <si>
    <t>INDICADORES</t>
  </si>
  <si>
    <t xml:space="preserve">PROGRAMACION MENSUAL </t>
  </si>
  <si>
    <t>ALCANCE MENSUAL</t>
  </si>
  <si>
    <t xml:space="preserve">NOMBRE DEL INDICADOR </t>
  </si>
  <si>
    <t>METAS</t>
  </si>
  <si>
    <t>Presupuesto Total</t>
  </si>
  <si>
    <t xml:space="preserve">Estudios realizados para el diagnóstico de Cáncer </t>
  </si>
  <si>
    <t>Total de Consulta externas</t>
  </si>
  <si>
    <t>01-02 Registros de expedientes de consulta de primera vez.</t>
  </si>
  <si>
    <t>Total de Consultas por  Primera Vez.</t>
  </si>
  <si>
    <t>01-01 Otorgamiento de  Consulta Externa Especializada subsecuente a los pacientes con el objetivo de diagnosticar neoplasias malignas.</t>
  </si>
  <si>
    <t>Total de consultas Subsecuente</t>
  </si>
  <si>
    <t>01-03Aplicación de examenes  mediante colposcopias</t>
  </si>
  <si>
    <t xml:space="preserve">01-04 Apoyo diagnostico y tratamiento  mediante Nasolaringoendoscopias   </t>
  </si>
  <si>
    <t xml:space="preserve">Total de estudios de Nasolanringoendoscopias realizadas </t>
  </si>
  <si>
    <t>01-05Apoyo diagnostico y tratamiento mediante Endoscopia</t>
  </si>
  <si>
    <t>Total de estudios de Endoscopias realizadas en servicio de Gastroenterologia en el periodo</t>
  </si>
  <si>
    <t>01-06 Realizacion de Examenes mediante Mastografias</t>
  </si>
  <si>
    <t>Total de estudios de Mastografias otorgados</t>
  </si>
  <si>
    <t>01-07Realizacion de Examenes mediante Ecosonogramas</t>
  </si>
  <si>
    <t>Total de estudios de Ecosonogramas realizados</t>
  </si>
  <si>
    <t>Tratamiento Integral Otorgado a  Pacientes con Cáncer</t>
  </si>
  <si>
    <t>Total de Cirugias a pacientes con tratamiento integral.</t>
  </si>
  <si>
    <t xml:space="preserve">02-02Realizacion de cirugias a pacientes como parte del tratamiento integral   </t>
  </si>
  <si>
    <t>Total informe de cirugias realizadas</t>
  </si>
  <si>
    <t xml:space="preserve">02-03 Monitoreo de Egresos Hospitalariosen  las áreas de hospitalización del Instituto Jalisciense de Cancerologia.  </t>
  </si>
  <si>
    <t>Total de egresos hospitalarios</t>
  </si>
  <si>
    <t xml:space="preserve">02-04 Otorgamiento de tratamientos al paciente mediante radiacion en el area de cancer.  </t>
  </si>
  <si>
    <t>Total de tratamientos a pacientes con radiacion en el area con cancer.</t>
  </si>
  <si>
    <t xml:space="preserve">02-01Aplicacion de medicamentos antineoplasicos otorgados al paciente durante su tratamiento </t>
  </si>
  <si>
    <t xml:space="preserve">Rehabilitación otorgada a pacientes con cáncer </t>
  </si>
  <si>
    <t>Total  de Consultas en clinica del dolor.</t>
  </si>
  <si>
    <t xml:space="preserve">03-03 Realizacion de consultas en Clínica del Dolor   </t>
  </si>
  <si>
    <t>Total de pacientes con cancer rehabilitados por medio de consultas de atencion multidisciplinaria con el cuidado del dolor psicosocial y paliativos</t>
  </si>
  <si>
    <t xml:space="preserve">03-01 Manejo del dolor en paciente hospitalizado   </t>
  </si>
  <si>
    <t>Total de consultas en la clinica del dolor a pacientes en atencion hospitalaria</t>
  </si>
  <si>
    <t xml:space="preserve">03-02 Intervenciones de Psicología Oncológica en hospitalización   </t>
  </si>
  <si>
    <t>Total de consultas de intervenciones en hospitalizacion por psicologia oncologica</t>
  </si>
  <si>
    <t>03-05 Atencion multidisciplinaria al paciente oncologico con el cuidado del dolor psicosocial y paliativo.</t>
  </si>
  <si>
    <t>Total de pacientes con cancer rehabilitados mediante visitas Domiciliarias Paliativas</t>
  </si>
  <si>
    <t>Formacion de recursos humanos aplicables para el tratamiento  de los pacientes con cancer estableciendo programas de investigacion clinica y capacitacion para su personal</t>
  </si>
  <si>
    <t>Formar  recursos humanos aplicables para el tratamiento  de los pacientes con cancer estableciendo programas de investigacion clinica y capacitacion para su personal</t>
  </si>
  <si>
    <t>Personal capacitado mediante las conferencias realizadas en Oncologia, Enfermeria, Trabajo Social, Nutricion y Psicologia con el objeto de elevar el nivel profesional de los asistentes y mejorar la calidad en la atención.</t>
  </si>
  <si>
    <t>Personal capacitado en eventos academicos del IJC</t>
  </si>
  <si>
    <t>Cumplimiento del PAC 2015</t>
  </si>
  <si>
    <t>Administrar y ejercer con apego a la normatividad aplicable el presupuesto que le sea asignado para el cumplimiento de sus objetivos institucionales haciendolo en forma transparente y apegada a criterios de recionalidad y austeridad, en beneficio de los pacientes con cancer sin seguridad social. Como un Requisito para elevar la calidad de la atencion al paciente con cancer, se encuentra el proceso de certificacion el cual consiste en el cumplimiento de los requisitos establecidos en la norma oficial mexicana en materia de salud dentro de estos requisitos se requiere contar con una plantilla completa y suficiente de recursos humanos para garantizar dicha atencion y asi cumplir cavalmente con la norma oficial mexicana en materia de salud.</t>
  </si>
  <si>
    <t>Numero de Estados Financieros actualizados mensualmente de la Institucion</t>
  </si>
  <si>
    <t>Fecha de Actualización al 31 de Diciembre de 2019</t>
  </si>
  <si>
    <t>AL 31 DE DICIEMBRE 2019 Y 2018</t>
  </si>
  <si>
    <t xml:space="preserve">Productos </t>
  </si>
  <si>
    <t>DEL 1o. DE ENERO AL 31 DE DICIEMBRE 2019 Y 2018</t>
  </si>
  <si>
    <t xml:space="preserve">Participaciones, Aportaciones, Transferencias, Asignaciones, Subsidios y Otras AyudasParticipaciones, Aportaciones, Convenios, Incentivos Derivados de la Colaboración Fiscal, Fondos Distintos de
Aportaciones, Transferencias, Asignaciones, Subsidios y Subvenciones, y Pensiones y Jubilaciones </t>
  </si>
  <si>
    <t xml:space="preserve">Participaciones, Aportaciones, Convenios, Incentivos Derivados de la Colaboración Fiscal y Fondos Distintos de
Aportaciones </t>
  </si>
  <si>
    <t xml:space="preserve">Transferencias, Asignaciones, Subsidios y Subvenciones, y Pensiones y Jubilaciones </t>
  </si>
  <si>
    <t>DEL 1o. DE ENERO AL 31 DE DICIEMBRE  DE 2019 Y 2018</t>
  </si>
  <si>
    <t>AL 31 DE DICIEMBRE DE 2019</t>
  </si>
  <si>
    <t>DEL 1o. DE ENERO AL 31 DE DICIEMBRE DE 2019 y 2018</t>
  </si>
  <si>
    <t>DEL 1o. DE ENERO AL 31 DE DICIEMBRE DE 2019</t>
  </si>
  <si>
    <t>DEL 1o. DE ENERO AL  31 DE DICIEMBRE DE 2019</t>
  </si>
  <si>
    <t>DEL  1o. DE ENERO AL 31 DE DICIEMBRE DE 2019</t>
  </si>
  <si>
    <t>CUENTA PUBLICA 2019</t>
  </si>
  <si>
    <t>DELXXX AL XXX</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</si>
  <si>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</si>
  <si>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</si>
  <si>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</si>
  <si>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</si>
  <si>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</si>
  <si>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</si>
  <si>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</si>
  <si>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</si>
  <si>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</si>
  <si>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</si>
  <si>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</si>
  <si>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 cumplimiento a los dispuesto en el articulo 46 fraccion I, inciso f y articlo 52 párrafo segundo de la Ley General de Contabilidad Gubernamental, en relacion al Informe de pasivos contingentes, se hace mencion que de acuerdo a demandas laborales en proceso de resolucion, se tiene provisionado un monto por 10'273,751.14</t>
  </si>
  <si>
    <t>Los pasivos contingentes son obligaciones que tienen su origen en hechos específicos e independientes del pasado que en el futuro pueden ocurrir o no y, de acuerdo con lo que acontezca, desaparecen o se convierten en pasivos reales por ejemplo, juicios, garantías, avales, costos de planes de pensiones, jubilaciones, etc.</t>
  </si>
  <si>
    <t>GOBIERNO (FEDERAL/ESTATAL/MUNICIPAL) DE _____________</t>
  </si>
  <si>
    <t>SECTOR PARAESTATAL DEL GOBIERNO (FEDERAL/ESTATAL/MUNICIPAL) DE JALISCO</t>
  </si>
  <si>
    <t xml:space="preserve">   Amortización de la Deuda y Disminución de Pasivos</t>
  </si>
  <si>
    <t>DEL 1o. DE ENERO AL 31 DE DICIEMBRE DE  2019</t>
  </si>
  <si>
    <t>FÓRMULA</t>
  </si>
  <si>
    <t>FUENTES DE INFORMACIÓN</t>
  </si>
  <si>
    <t>FRECUENCIA</t>
  </si>
  <si>
    <t xml:space="preserve">MEDIOS DE VERIFICACION </t>
  </si>
  <si>
    <t>SUPUESTOS</t>
  </si>
  <si>
    <t>Frec_med</t>
  </si>
  <si>
    <t>Sentido del Indicador</t>
  </si>
  <si>
    <t>Linea_base</t>
  </si>
  <si>
    <t>Tipo de Indicador</t>
  </si>
  <si>
    <t>LIR</t>
  </si>
  <si>
    <t>LSR</t>
  </si>
  <si>
    <t>LIA</t>
  </si>
  <si>
    <t>LSA</t>
  </si>
  <si>
    <t>LIV</t>
  </si>
  <si>
    <t>LSV</t>
  </si>
  <si>
    <t>(Consultas externas(Realizada))/(Consulta externas(programado))*100</t>
  </si>
  <si>
    <t xml:space="preserve">Hoja de Informe Diario:Direccion General del Instituto Jalisciense de Cancerologia. </t>
  </si>
  <si>
    <t>Mensual</t>
  </si>
  <si>
    <t xml:space="preserve">Bitacora de consultas otorgadas en el Instituto Jalisciense de Cancerologia. </t>
  </si>
  <si>
    <t xml:space="preserve">Paciente que  acude al Instituto   </t>
  </si>
  <si>
    <t>Ascendente</t>
  </si>
  <si>
    <t>N</t>
  </si>
  <si>
    <t>(Consultas otorgadas por primera vez (Realizada))/(Consultas otorgadas por primera vez (programado))*100</t>
  </si>
  <si>
    <t>Registros de expedientes del Instituto Jalisciense de Cancerologia.  2019</t>
  </si>
  <si>
    <t xml:space="preserve">Paciente que acude a solicitar  consulta al Instituto  </t>
  </si>
  <si>
    <t>(Consultas subsecuentes otorgadas (Realizado))/(Consultas subsecuentes otorgadas (programado))*100</t>
  </si>
  <si>
    <t>Bitacora de consultas otorgadas en el Instituto Jalisciense de Cancerologia. 2019</t>
  </si>
  <si>
    <t>Paciente subsecuente que  acude a su cita  al Instituto</t>
  </si>
  <si>
    <t>(Examenes de Colposcopias realizadas(Realizado)/Examenes de Colposocpias realizadas(Programado)*100</t>
  </si>
  <si>
    <t>Registro de Expedientes de Colposocpias realizadas del Instituto Jalisciense de Cancerologia. 2019</t>
  </si>
  <si>
    <t xml:space="preserve">Paciente que quiere y que acude a que se le  realice la Colposcopia </t>
  </si>
  <si>
    <t>(Estudios de Nasolaringoendosocpias(Realizado)/Estudios de Nasolaringoendosocpias(Programado)*100</t>
  </si>
  <si>
    <t>Registro interno de Estudios de Nasolaringoendosocpias realizadas del Instituto Jalisciense de Cancerologia. 2019</t>
  </si>
  <si>
    <t xml:space="preserve">Paciente decide realizar y acude a  realiceel estudio de la  Nasolanringoendoscopia   </t>
  </si>
  <si>
    <t>(Estudios de Endoscopias realizadas (Realizado)/Estudios de Endoscopias realizadas (Programado)*100</t>
  </si>
  <si>
    <t>Registro interno de Endoscopias realizadas en el  servicio de Gastroenterologia del Instituto Jalisciense de Cancerologia. 2019</t>
  </si>
  <si>
    <t>Paciente que decide y acude a realizarse el estudio de endoscopia.</t>
  </si>
  <si>
    <t>(Estudios de mastografias otorgadas (Realizado)/Estudios de mastografias otorgadas (Programado)*100</t>
  </si>
  <si>
    <t>Registro interno de Mstografias del Instituto Jalisciense de Cancerologia. 2019</t>
  </si>
  <si>
    <t>Existe   interes por parte de los pacientes en acudir a que se les realice la mastografia</t>
  </si>
  <si>
    <t>(Estudios de Ecosonogramas otorgados (Realizado)/Estudios de Ecosonogramas otorgados  (Programado)*100</t>
  </si>
  <si>
    <t>Registro de Ecosonogramas del Instituto Jalisciense de Cancerologia. 2019</t>
  </si>
  <si>
    <t>Existe   interes por parte de los pacientes en acudir a que se les realice el Ecosonogramas</t>
  </si>
  <si>
    <t>TRATAMIENTO INTEGRAL OTORGADO A PACIENTES CON CANCER</t>
  </si>
  <si>
    <t>(Programacion de cirugias(Realizado)/Programacion de Cirugias (programado)*100</t>
  </si>
  <si>
    <t xml:space="preserve">Hoja de Informe de Programación quirurgica;Direccion General del Instituto Jalisciense de Cancerologia. </t>
  </si>
  <si>
    <t>Total de cirugias realizadas</t>
  </si>
  <si>
    <t>Existe el interes de los pacientes de acudir a cirugia.</t>
  </si>
  <si>
    <t>P</t>
  </si>
  <si>
    <t>(Informe de Programacion de cirugias realizadas (Realizado)/Informe de Programacion de cirugias realizadas (programado)*100</t>
  </si>
  <si>
    <t xml:space="preserve">Hoja de Informe de Programación quirurgica;Direccion General  del Instituto Jalisciense de Cancerologia. </t>
  </si>
  <si>
    <t xml:space="preserve">Registro interno de cirugías realizadas  del Instituto Jalisciense de Cancerologia. 2019   </t>
  </si>
  <si>
    <t>Registro de hospitalizacion diaria(Realizado)/Registro de hospitalizacion diaria(Programado)*100</t>
  </si>
  <si>
    <t xml:space="preserve">Hoja de internamiento;Direccion General del Instituto Jalisciense de Cancerologia. </t>
  </si>
  <si>
    <t xml:space="preserve">Registro interno de Egresos hospitalarios  del Instituto Jalisciense de Cancerologia. 2019   </t>
  </si>
  <si>
    <t xml:space="preserve">Existe interes por parte de los Paciente de acudir a internarse   </t>
  </si>
  <si>
    <t>(Tratamientos para el cancer otorgados(Realizado)/Tratamientos para el cancer otorgados(Programados)*100</t>
  </si>
  <si>
    <t xml:space="preserve">Hoja de Informe Diario;Direccion General del Instituto Jalisciense de Cancerologia. </t>
  </si>
  <si>
    <t xml:space="preserve">Registro interno de tratamientos a pacientes con radiacion en el area con cancer  del Instituto Jalisciense de Cancerologia. 2019   </t>
  </si>
  <si>
    <t xml:space="preserve">Paciente  que acude a su tratamiento de radioterapia  </t>
  </si>
  <si>
    <t>(Suma de Tratamientos (Realizados)/Suma de tratamientos (programado)*100</t>
  </si>
  <si>
    <t xml:space="preserve">Hoja de Informe de Tratamientos diario;Direccion General del Instituto Jalisciense de Cancerologia. </t>
  </si>
  <si>
    <t>Total de aplicaciones de quimioterapia realizadas del Instituto Jalisciense de Cancerologia, 2019</t>
  </si>
  <si>
    <t xml:space="preserve">Paciente acude a su tratamiento   </t>
  </si>
  <si>
    <t xml:space="preserve">REHABILITACION OTORGADA A PACIENTES CON CANCER </t>
  </si>
  <si>
    <t>Consultas a pacientes en clinica del dolor..(Realizado)/Consultas a pacientes en clinica del dolor.(Programado)*100</t>
  </si>
  <si>
    <t>Atencion especializada otorgada para mejorar la calidad de vida del paciente con cancer en etapas del tratamiento curativo y paliativo.</t>
  </si>
  <si>
    <t>(Pacientes rehabilitados en clinica del dolor (Realizados)/Pacientes rehabilitados en clinica del dolor(Programado)*100</t>
  </si>
  <si>
    <t>Registro interno de consultas otorgadas en clinica del dolor  del  Instituto Jalisciense de Cancerologia.2019</t>
  </si>
  <si>
    <t xml:space="preserve">Paciente acude a su cita </t>
  </si>
  <si>
    <t>(Consultas a pacientes hospitalizados(Realizado)/Consultas a pacientes hospitalizados(Programado)*100</t>
  </si>
  <si>
    <t>Total de consultas en la clinica del dolor a pacientes en atencion hospitalaria del Instituto Jalisciense de Cancerologia.2019</t>
  </si>
  <si>
    <t>(Consultas a pacientes hospitalizadospor psicologia oncologica..(Realizado)/Consultas a pacientes hospitalizadospor psicologia oncologica.(Programado)*100</t>
  </si>
  <si>
    <t xml:space="preserve">Total de intervenciones otorgadas en hospitalizacion por psicologia oncologica.2019 </t>
  </si>
  <si>
    <t>Se cuenta con pacientes interesados en el servicio de psicologia oncologica.</t>
  </si>
  <si>
    <t>(Pacientes visitados a domicilio Paliativos. (Realizados)/Pacientes visitados a domicilio Paliativos.(Programado)*100</t>
  </si>
  <si>
    <t>Bitacora de Visitas domiciliarias: Direccion General del Instituto Jalisciense de Cancerologia.</t>
  </si>
  <si>
    <t>Registro interno de visitas domiciliarias paliativas en el Instituto Jalisciense de Cancerologia.2019</t>
  </si>
  <si>
    <t>Paciente cumple con los criterios paliativos y quiere ser visitado en su domicilio.</t>
  </si>
  <si>
    <t>Numero de consultas Otorgadas/Numero de Consultas Programadas</t>
  </si>
  <si>
    <t>Hoja de Informe Diario</t>
  </si>
  <si>
    <t>Consultas otorgadas</t>
  </si>
  <si>
    <t>Paciente no acude a su tratamiento</t>
  </si>
  <si>
    <t>ENSEÑANZA, CAPACITACION E INVESTIGACION OTORGADA A PROFESIONALES DE LA SALUD</t>
  </si>
  <si>
    <t>Personal programado  a capacitacion/Personal  capacitado</t>
  </si>
  <si>
    <t>Numero de Congresos y Conferencias programadas/Numero de congresos y conferencias realizadas</t>
  </si>
  <si>
    <t>Programa Anual de Capacitación</t>
  </si>
  <si>
    <t>Bitacora de Diplomas Registrados</t>
  </si>
  <si>
    <t>Que los recursos humanos no asistan a los congresos y conferencias</t>
  </si>
  <si>
    <t>Numero de cursos programados/Numero de cursos realizados</t>
  </si>
  <si>
    <t>Programa anual de capacitacion</t>
  </si>
  <si>
    <t>Que no acuda el recurso humano a los cursos</t>
  </si>
  <si>
    <t>ADMINISTRACION EFICIENTE DEL IINSTITUTO JALISCIENSE DE CANCEROLOGIA REALIZADA</t>
  </si>
  <si>
    <t>Estados Financieros Programados/Estados Financieros Realizados</t>
  </si>
  <si>
    <t>Registros Contables</t>
  </si>
  <si>
    <t>Estados Financieros Emitidos</t>
  </si>
  <si>
    <t>Imprevistos Desastres Naturales</t>
  </si>
  <si>
    <t>NIVEL</t>
  </si>
  <si>
    <t>COMPONENTE</t>
  </si>
  <si>
    <t>ACTIVIDADES</t>
  </si>
  <si>
    <t>ACTIVIDAD</t>
  </si>
  <si>
    <t>ESTUDIOS REALIZADOS PARA EL DIAGNOSTICO DE CANCER</t>
  </si>
  <si>
    <t>Programa 
Presupuestario</t>
  </si>
  <si>
    <t>Departamento de Calidad</t>
  </si>
  <si>
    <t>Ing. Francia Pamela Hernández Rodriguez</t>
  </si>
  <si>
    <t>Página 1 de 3</t>
  </si>
  <si>
    <t>Página 2 de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</si>
</sst>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_ ;\-0\ "/>
    <numFmt numFmtId="165" formatCode="General_)"/>
    <numFmt numFmtId="166" formatCode="_-* #,##0_-;\-* #,##0_-;_-* &quot;-&quot;??_-;_-@_-"/>
    <numFmt numFmtId="167" formatCode="000"/>
    <numFmt numFmtId="168" formatCode="#,##0.0"/>
  </numFmts>
  <fonts count="6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6"/>
      <name val="Arial"/>
      <family val="2"/>
    </font>
    <font>
      <sz val="6"/>
      <name val="Arial"/>
      <family val="2"/>
    </font>
    <font>
      <b/>
      <sz val="9"/>
      <name val="Arial"/>
      <family val="2"/>
    </font>
    <font>
      <sz val="11"/>
      <color indexed="8"/>
      <name val="Calibri"/>
      <family val="2"/>
    </font>
    <font>
      <sz val="10"/>
      <name val="Arial"/>
      <family val="2"/>
    </font>
    <font>
      <b/>
      <i/>
      <sz val="6"/>
      <name val="Arial"/>
      <family val="2"/>
    </font>
    <font>
      <sz val="11"/>
      <color theme="1"/>
      <name val="Calibri"/>
      <family val="2"/>
      <scheme val="minor"/>
    </font>
    <font>
      <sz val="10"/>
      <color theme="1"/>
      <name val="Arial1"/>
    </font>
    <font>
      <b/>
      <sz val="9"/>
      <color theme="0"/>
      <name val="Arial"/>
      <family val="2"/>
    </font>
    <font>
      <sz val="9"/>
      <color theme="1"/>
      <name val="Arial"/>
      <family val="2"/>
    </font>
    <font>
      <b/>
      <sz val="6"/>
      <color rgb="FFFF00FF"/>
      <name val="Arial"/>
      <family val="2"/>
    </font>
    <font>
      <sz val="8"/>
      <color theme="1"/>
      <name val="Arial"/>
      <family val="2"/>
    </font>
    <font>
      <b/>
      <sz val="6"/>
      <color theme="0"/>
      <name val="Arial"/>
      <family val="2"/>
    </font>
    <font>
      <sz val="6"/>
      <color theme="1"/>
      <name val="Arial"/>
      <family val="2"/>
    </font>
    <font>
      <b/>
      <sz val="7"/>
      <name val="Arial"/>
      <family val="2"/>
    </font>
    <font>
      <sz val="7"/>
      <color theme="1"/>
      <name val="Arial"/>
      <family val="2"/>
    </font>
    <font>
      <sz val="6"/>
      <color theme="0"/>
      <name val="Arial"/>
      <family val="2"/>
    </font>
    <font>
      <b/>
      <sz val="12"/>
      <color theme="1"/>
      <name val="Calibri"/>
      <family val="2"/>
      <scheme val="minor"/>
    </font>
    <font>
      <sz val="10"/>
      <color theme="0"/>
      <name val="Arial"/>
      <family val="2"/>
    </font>
    <font>
      <sz val="8"/>
      <color theme="1"/>
      <name val="Calibri"/>
      <family val="2"/>
      <scheme val="minor"/>
    </font>
    <font>
      <b/>
      <sz val="9"/>
      <color theme="0"/>
      <name val="Calibri"/>
      <family val="2"/>
      <scheme val="minor"/>
    </font>
    <font>
      <sz val="6"/>
      <color theme="1"/>
      <name val="Calibri"/>
      <family val="2"/>
      <scheme val="minor"/>
    </font>
    <font>
      <i/>
      <sz val="6"/>
      <name val="Arial"/>
      <family val="2"/>
    </font>
    <font>
      <b/>
      <i/>
      <sz val="6"/>
      <color theme="0"/>
      <name val="Arial"/>
      <family val="2"/>
    </font>
    <font>
      <i/>
      <sz val="6"/>
      <color theme="1"/>
      <name val="Arial"/>
      <family val="2"/>
    </font>
    <font>
      <sz val="6"/>
      <color indexed="8"/>
      <name val="Arial"/>
      <family val="2"/>
    </font>
    <font>
      <b/>
      <sz val="6"/>
      <color theme="1"/>
      <name val="Arial"/>
      <family val="2"/>
    </font>
    <font>
      <b/>
      <sz val="6"/>
      <name val="Arial Narrow"/>
      <family val="2"/>
    </font>
    <font>
      <sz val="6"/>
      <name val="Tahoma"/>
      <family val="2"/>
    </font>
    <font>
      <b/>
      <sz val="6"/>
      <color theme="0" tint="-0.499984740745262"/>
      <name val="Arial"/>
      <family val="2"/>
    </font>
    <font>
      <sz val="6"/>
      <color rgb="FF000000"/>
      <name val="Arial"/>
      <family val="2"/>
    </font>
    <font>
      <sz val="6"/>
      <color theme="0"/>
      <name val="Calibri"/>
      <family val="2"/>
      <scheme val="minor"/>
    </font>
    <font>
      <b/>
      <sz val="6"/>
      <color theme="0"/>
      <name val="Calibri"/>
      <family val="2"/>
    </font>
    <font>
      <b/>
      <sz val="6"/>
      <color indexed="8"/>
      <name val="Arial"/>
      <family val="2"/>
    </font>
    <font>
      <sz val="6"/>
      <color theme="1"/>
      <name val="Calibri"/>
      <family val="2"/>
    </font>
    <font>
      <sz val="6"/>
      <name val="Arial Narrow"/>
      <family val="2"/>
    </font>
    <font>
      <b/>
      <sz val="9"/>
      <color indexed="9"/>
      <name val="Calibri"/>
      <family val="2"/>
      <scheme val="minor"/>
    </font>
    <font>
      <b/>
      <sz val="8"/>
      <color indexed="9"/>
      <name val="Calibri"/>
      <family val="2"/>
      <scheme val="minor"/>
    </font>
    <font>
      <b/>
      <sz val="6"/>
      <color rgb="FFC00000"/>
      <name val="Calibri"/>
      <family val="2"/>
      <scheme val="minor"/>
    </font>
    <font>
      <b/>
      <sz val="9"/>
      <name val="Calibri"/>
      <family val="2"/>
      <scheme val="minor"/>
    </font>
    <font>
      <sz val="9"/>
      <color theme="1"/>
      <name val="Calibri"/>
      <family val="2"/>
      <scheme val="minor"/>
    </font>
    <font>
      <b/>
      <sz val="8"/>
      <color rgb="FF212121"/>
      <name val="Inherit"/>
    </font>
    <font>
      <b/>
      <sz val="9"/>
      <color theme="1"/>
      <name val="Calibri"/>
      <family val="2"/>
      <scheme val="minor"/>
    </font>
    <font>
      <b/>
      <sz val="8"/>
      <name val="Arial"/>
      <family val="2"/>
    </font>
    <font>
      <b/>
      <sz val="8"/>
      <color theme="0"/>
      <name val="Arial"/>
      <family val="2"/>
    </font>
    <font>
      <b/>
      <sz val="8"/>
      <color theme="1"/>
      <name val="Arial"/>
      <family val="2"/>
    </font>
    <font>
      <b/>
      <sz val="6"/>
      <color theme="0"/>
      <name val="Calibri"/>
      <family val="2"/>
      <scheme val="minor"/>
    </font>
    <font>
      <b/>
      <sz val="6"/>
      <color theme="1"/>
      <name val="Calibri"/>
      <family val="2"/>
      <scheme val="minor"/>
    </font>
    <font>
      <b/>
      <sz val="6"/>
      <name val="Calibri"/>
      <family val="2"/>
      <scheme val="minor"/>
    </font>
    <font>
      <b/>
      <sz val="9"/>
      <color theme="5" tint="-0.249977111117893"/>
      <name val="Calibri"/>
      <family val="2"/>
      <scheme val="minor"/>
    </font>
    <font>
      <u/>
      <sz val="7.7"/>
      <color theme="10"/>
      <name val="Calibri"/>
      <family val="2"/>
    </font>
    <font>
      <b/>
      <sz val="9"/>
      <color rgb="FFC00000"/>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5"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0000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6400"/>
        <bgColor indexed="8"/>
      </patternFill>
    </fill>
    <fill>
      <patternFill patternType="solid">
        <fgColor theme="1" tint="4.9989318521683403E-2"/>
        <bgColor indexed="8"/>
      </patternFill>
    </fill>
    <fill>
      <patternFill patternType="solid">
        <fgColor rgb="FF006600"/>
        <bgColor indexed="64"/>
      </patternFill>
    </fill>
    <fill>
      <patternFill patternType="solid">
        <fgColor rgb="FF00B050"/>
        <bgColor indexed="64"/>
      </patternFill>
    </fill>
    <fill>
      <patternFill patternType="solid">
        <fgColor theme="1"/>
        <bgColor indexed="64"/>
      </patternFill>
    </fill>
    <fill>
      <patternFill patternType="solid">
        <fgColor theme="7" tint="-0.249977111117893"/>
        <bgColor indexed="64"/>
      </patternFill>
    </fill>
    <fill>
      <patternFill patternType="solid">
        <fgColor theme="1" tint="0.249977111117893"/>
        <bgColor theme="4"/>
      </patternFill>
    </fill>
    <fill>
      <patternFill patternType="solid">
        <fgColor rgb="FFC00000"/>
        <bgColor auto="1"/>
      </patternFill>
    </fill>
    <fill>
      <patternFill patternType="solid">
        <fgColor rgb="FFFFC000"/>
        <bgColor theme="8"/>
      </patternFill>
    </fill>
    <fill>
      <patternFill patternType="solid">
        <fgColor rgb="FF00642D"/>
        <bgColor auto="1"/>
      </patternFill>
    </fill>
    <fill>
      <patternFill patternType="solid">
        <fgColor rgb="FF006600"/>
        <bgColor indexed="8"/>
      </patternFill>
    </fill>
    <fill>
      <patternFill patternType="solid">
        <fgColor theme="0" tint="-0.499984740745262"/>
        <bgColor indexed="64"/>
      </patternFill>
    </fill>
    <fill>
      <patternFill patternType="solid">
        <fgColor rgb="FF216923"/>
        <bgColor indexed="64"/>
      </patternFill>
    </fill>
    <fill>
      <patternFill patternType="solid">
        <fgColor theme="9" tint="0.59999389629810485"/>
        <bgColor indexed="64"/>
      </patternFill>
    </fill>
    <fill>
      <patternFill patternType="solid">
        <fgColor rgb="FFFF0000"/>
        <bgColor indexed="64"/>
      </patternFill>
    </fill>
    <fill>
      <patternFill patternType="solid">
        <fgColor rgb="FF33CC33"/>
        <bgColor indexed="64"/>
      </patternFill>
    </fill>
    <fill>
      <patternFill patternType="solid">
        <fgColor rgb="FF92D050"/>
        <bgColor indexed="64"/>
      </patternFill>
    </fill>
  </fills>
  <borders count="58">
    <border>
      <left/>
      <right/>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theme="0"/>
      </left>
      <right style="thin">
        <color theme="0"/>
      </right>
      <top style="medium">
        <color indexed="64"/>
      </top>
      <bottom style="thin">
        <color theme="0"/>
      </bottom>
      <diagonal/>
    </border>
    <border>
      <left style="thin">
        <color theme="0"/>
      </left>
      <right/>
      <top style="medium">
        <color indexed="64"/>
      </top>
      <bottom/>
      <diagonal/>
    </border>
    <border>
      <left/>
      <right style="thin">
        <color theme="0"/>
      </right>
      <top style="medium">
        <color indexed="64"/>
      </top>
      <bottom/>
      <diagonal/>
    </border>
    <border>
      <left style="thin">
        <color theme="0"/>
      </left>
      <right/>
      <top style="medium">
        <color indexed="64"/>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top style="thin">
        <color auto="1"/>
      </top>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style="thin">
        <color theme="0"/>
      </right>
      <top/>
      <bottom style="thin">
        <color indexed="64"/>
      </bottom>
      <diagonal/>
    </border>
    <border>
      <left style="hair">
        <color indexed="64"/>
      </left>
      <right style="hair">
        <color indexed="64"/>
      </right>
      <top style="hair">
        <color indexed="64"/>
      </top>
      <bottom style="hair">
        <color indexed="64"/>
      </bottom>
      <diagonal/>
    </border>
    <border>
      <left style="thin">
        <color theme="0"/>
      </left>
      <right style="thin">
        <color theme="0"/>
      </right>
      <top style="thin">
        <color theme="0"/>
      </top>
      <bottom style="medium">
        <color indexed="64"/>
      </bottom>
      <diagonal/>
    </border>
    <border>
      <left style="medium">
        <color indexed="64"/>
      </left>
      <right style="thin">
        <color theme="0"/>
      </right>
      <top style="medium">
        <color indexed="64"/>
      </top>
      <bottom style="thin">
        <color theme="0"/>
      </bottom>
      <diagonal/>
    </border>
    <border>
      <left style="medium">
        <color indexed="64"/>
      </left>
      <right style="thin">
        <color theme="0"/>
      </right>
      <top style="thin">
        <color theme="0"/>
      </top>
      <bottom style="thin">
        <color theme="0"/>
      </bottom>
      <diagonal/>
    </border>
    <border>
      <left style="medium">
        <color indexed="64"/>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indexed="64"/>
      </left>
      <right/>
      <top style="medium">
        <color indexed="64"/>
      </top>
      <bottom/>
      <diagonal/>
    </border>
  </borders>
  <cellStyleXfs count="36">
    <xf numFmtId="0" fontId="0" fillId="0" borderId="0"/>
    <xf numFmtId="165" fontId="7" fillId="0" borderId="0"/>
    <xf numFmtId="167" fontId="16" fillId="0" borderId="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3"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0" fontId="15" fillId="0" borderId="0"/>
    <xf numFmtId="0" fontId="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9" fontId="7" fillId="0" borderId="0">
      <alignment horizontal="left" vertical="top" wrapText="1"/>
    </xf>
    <xf numFmtId="0" fontId="6" fillId="0" borderId="0"/>
    <xf numFmtId="0" fontId="12" fillId="0" borderId="0"/>
    <xf numFmtId="0" fontId="5" fillId="0" borderId="0"/>
    <xf numFmtId="0" fontId="4" fillId="0" borderId="0"/>
    <xf numFmtId="0" fontId="4" fillId="0" borderId="0"/>
    <xf numFmtId="0" fontId="3" fillId="0" borderId="0"/>
    <xf numFmtId="0" fontId="2"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59" fillId="0" borderId="0" applyNumberFormat="0" applyFill="0" applyBorder="0" applyAlignment="0" applyProtection="0">
      <alignment vertical="top"/>
      <protection locked="0"/>
    </xf>
    <xf numFmtId="0" fontId="7" fillId="0" borderId="0"/>
  </cellStyleXfs>
  <cellXfs count="942">
    <xf numFmtId="0" fontId="0" fillId="0" borderId="0" xfId="0"/>
    <xf numFmtId="0" fontId="9" fillId="0" borderId="0" xfId="0" applyNumberFormat="1" applyFont="1" applyFill="1" applyBorder="1" applyAlignment="1" applyProtection="1">
      <alignment horizontal="center" vertical="center" wrapText="1"/>
    </xf>
    <xf numFmtId="0" fontId="9" fillId="0" borderId="0" xfId="10" applyNumberFormat="1" applyFont="1" applyFill="1" applyBorder="1" applyAlignment="1" applyProtection="1">
      <alignment horizontal="center" vertical="center" wrapText="1"/>
    </xf>
    <xf numFmtId="0" fontId="0" fillId="0" borderId="0" xfId="0" applyAlignment="1">
      <alignment vertical="center"/>
    </xf>
    <xf numFmtId="0" fontId="9" fillId="0" borderId="0" xfId="0" applyNumberFormat="1" applyFont="1" applyFill="1" applyBorder="1" applyAlignment="1" applyProtection="1">
      <alignment horizontal="center" vertical="center"/>
    </xf>
    <xf numFmtId="0" fontId="9" fillId="0" borderId="0" xfId="0" applyFont="1" applyAlignment="1">
      <alignment horizontal="center" vertical="center"/>
    </xf>
    <xf numFmtId="0" fontId="0" fillId="0" borderId="0" xfId="0" applyBorder="1"/>
    <xf numFmtId="0" fontId="20" fillId="2" borderId="0" xfId="0" applyFont="1" applyFill="1"/>
    <xf numFmtId="0" fontId="18" fillId="2" borderId="13" xfId="0" applyFont="1" applyFill="1" applyBorder="1" applyAlignment="1">
      <alignment horizontal="left" vertical="center" wrapText="1"/>
    </xf>
    <xf numFmtId="0" fontId="18" fillId="2" borderId="14" xfId="0" applyFont="1" applyFill="1" applyBorder="1" applyAlignment="1">
      <alignment horizontal="justify" vertical="center" wrapText="1"/>
    </xf>
    <xf numFmtId="3" fontId="18" fillId="2" borderId="10" xfId="0" applyNumberFormat="1" applyFont="1" applyFill="1" applyBorder="1" applyAlignment="1">
      <alignment horizontal="justify" vertical="center" wrapText="1"/>
    </xf>
    <xf numFmtId="3" fontId="18" fillId="2" borderId="11" xfId="0" applyNumberFormat="1" applyFont="1" applyFill="1" applyBorder="1" applyAlignment="1" applyProtection="1">
      <alignment horizontal="right" vertical="top" wrapText="1"/>
      <protection locked="0"/>
    </xf>
    <xf numFmtId="3" fontId="18" fillId="2" borderId="11" xfId="0" applyNumberFormat="1" applyFont="1" applyFill="1" applyBorder="1" applyAlignment="1">
      <alignment horizontal="right" vertical="top" wrapText="1"/>
    </xf>
    <xf numFmtId="0" fontId="18" fillId="2" borderId="3" xfId="0" applyFont="1" applyFill="1" applyBorder="1" applyAlignment="1">
      <alignment horizontal="justify" vertical="top"/>
    </xf>
    <xf numFmtId="3" fontId="18" fillId="2" borderId="11" xfId="0" applyNumberFormat="1" applyFont="1" applyFill="1" applyBorder="1" applyAlignment="1" applyProtection="1">
      <alignment horizontal="right" vertical="top" wrapText="1"/>
    </xf>
    <xf numFmtId="3" fontId="18" fillId="2" borderId="11" xfId="0" applyNumberFormat="1" applyFont="1" applyFill="1" applyBorder="1" applyAlignment="1" applyProtection="1">
      <alignment horizontal="right" vertical="top"/>
      <protection locked="0"/>
    </xf>
    <xf numFmtId="3" fontId="18" fillId="2" borderId="11" xfId="0" applyNumberFormat="1" applyFont="1" applyFill="1" applyBorder="1" applyAlignment="1" applyProtection="1">
      <alignment horizontal="right" vertical="top"/>
    </xf>
    <xf numFmtId="0" fontId="18" fillId="2" borderId="4" xfId="0" applyFont="1" applyFill="1" applyBorder="1" applyAlignment="1">
      <alignment horizontal="left" vertical="top"/>
    </xf>
    <xf numFmtId="0" fontId="18" fillId="2" borderId="5" xfId="0" applyFont="1" applyFill="1" applyBorder="1" applyAlignment="1">
      <alignment vertical="top"/>
    </xf>
    <xf numFmtId="3" fontId="18" fillId="2" borderId="12" xfId="0" applyNumberFormat="1" applyFont="1" applyFill="1" applyBorder="1" applyAlignment="1" applyProtection="1">
      <alignment horizontal="right" vertical="top"/>
    </xf>
    <xf numFmtId="0" fontId="10" fillId="0" borderId="0" xfId="0" applyFont="1" applyAlignment="1">
      <alignment horizontal="left" vertical="center" indent="3"/>
    </xf>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left"/>
    </xf>
    <xf numFmtId="0" fontId="9" fillId="2" borderId="0" xfId="10" applyFont="1" applyFill="1" applyBorder="1" applyAlignment="1">
      <alignment vertical="center"/>
    </xf>
    <xf numFmtId="0" fontId="22" fillId="2" borderId="0" xfId="0" applyFont="1" applyFill="1" applyBorder="1"/>
    <xf numFmtId="0" fontId="10" fillId="2" borderId="0" xfId="0" applyFont="1" applyFill="1" applyBorder="1" applyAlignment="1">
      <alignment vertical="top"/>
    </xf>
    <xf numFmtId="0" fontId="10" fillId="2" borderId="0" xfId="0" applyFont="1" applyFill="1" applyBorder="1"/>
    <xf numFmtId="0" fontId="7" fillId="0" borderId="0" xfId="0" applyFont="1" applyAlignment="1">
      <alignment vertical="center"/>
    </xf>
    <xf numFmtId="0" fontId="22" fillId="2" borderId="1" xfId="10" applyFont="1" applyFill="1" applyBorder="1" applyAlignment="1">
      <alignment vertical="center"/>
    </xf>
    <xf numFmtId="0" fontId="22" fillId="2" borderId="0" xfId="10" applyFont="1" applyFill="1" applyBorder="1" applyAlignment="1">
      <alignment vertical="center"/>
    </xf>
    <xf numFmtId="0" fontId="22" fillId="0" borderId="0" xfId="10" applyFont="1" applyFill="1" applyBorder="1" applyAlignment="1">
      <alignment vertical="center"/>
    </xf>
    <xf numFmtId="0" fontId="0" fillId="0" borderId="0" xfId="0" applyAlignment="1">
      <alignment wrapText="1"/>
    </xf>
    <xf numFmtId="3" fontId="0" fillId="0" borderId="0" xfId="0" applyNumberFormat="1" applyAlignment="1">
      <alignment vertical="center"/>
    </xf>
    <xf numFmtId="0" fontId="0" fillId="0" borderId="0" xfId="0" applyBorder="1" applyAlignment="1">
      <alignment vertical="center"/>
    </xf>
    <xf numFmtId="0" fontId="10" fillId="0" borderId="0" xfId="0" applyFont="1" applyFill="1" applyBorder="1" applyAlignment="1">
      <alignment vertical="center"/>
    </xf>
    <xf numFmtId="0" fontId="21" fillId="3" borderId="2"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horizontal="center" vertical="center" wrapText="1"/>
    </xf>
    <xf numFmtId="0" fontId="9" fillId="2" borderId="0" xfId="0" applyFont="1" applyFill="1" applyBorder="1" applyAlignment="1">
      <alignment vertical="top"/>
    </xf>
    <xf numFmtId="164" fontId="21" fillId="3" borderId="18" xfId="20" applyNumberFormat="1" applyFont="1" applyFill="1" applyBorder="1" applyAlignment="1">
      <alignment horizontal="center" vertical="center"/>
    </xf>
    <xf numFmtId="164" fontId="17" fillId="3" borderId="9" xfId="20" applyNumberFormat="1" applyFont="1" applyFill="1" applyBorder="1" applyAlignment="1" applyProtection="1">
      <alignment horizontal="center" vertical="center" wrapText="1"/>
    </xf>
    <xf numFmtId="164" fontId="17" fillId="3" borderId="6" xfId="20" applyNumberFormat="1" applyFont="1" applyFill="1" applyBorder="1" applyAlignment="1" applyProtection="1">
      <alignment horizontal="center" vertical="center"/>
    </xf>
    <xf numFmtId="3" fontId="18" fillId="4" borderId="11" xfId="0" applyNumberFormat="1" applyFont="1" applyFill="1" applyBorder="1" applyAlignment="1" applyProtection="1">
      <alignment horizontal="right" vertical="top" wrapText="1"/>
      <protection locked="0"/>
    </xf>
    <xf numFmtId="3" fontId="18" fillId="4" borderId="11" xfId="0" applyNumberFormat="1" applyFont="1" applyFill="1" applyBorder="1" applyAlignment="1">
      <alignment horizontal="right" vertical="top" wrapText="1"/>
    </xf>
    <xf numFmtId="3" fontId="18" fillId="4" borderId="11" xfId="0" applyNumberFormat="1" applyFont="1" applyFill="1" applyBorder="1" applyAlignment="1" applyProtection="1">
      <alignment horizontal="right" vertical="top"/>
      <protection locked="0"/>
    </xf>
    <xf numFmtId="0" fontId="27" fillId="0" borderId="0" xfId="0" applyFont="1" applyAlignment="1">
      <alignment vertical="center"/>
    </xf>
    <xf numFmtId="0" fontId="25" fillId="0" borderId="0" xfId="10" applyFont="1" applyFill="1" applyBorder="1" applyAlignment="1">
      <alignment vertical="center"/>
    </xf>
    <xf numFmtId="0" fontId="0" fillId="0" borderId="1" xfId="0" applyBorder="1"/>
    <xf numFmtId="0" fontId="0" fillId="0" borderId="3" xfId="0" applyBorder="1"/>
    <xf numFmtId="0" fontId="0" fillId="0" borderId="4" xfId="0" applyBorder="1"/>
    <xf numFmtId="0" fontId="0" fillId="0" borderId="2" xfId="0" applyBorder="1"/>
    <xf numFmtId="0" fontId="0" fillId="0" borderId="5" xfId="0" applyBorder="1"/>
    <xf numFmtId="3" fontId="17" fillId="3" borderId="11" xfId="0" applyNumberFormat="1" applyFont="1" applyFill="1" applyBorder="1" applyAlignment="1">
      <alignment horizontal="right" vertical="top" wrapText="1"/>
    </xf>
    <xf numFmtId="3" fontId="17" fillId="3" borderId="11" xfId="0" applyNumberFormat="1" applyFont="1" applyFill="1" applyBorder="1" applyAlignment="1">
      <alignment horizontal="right" vertical="top"/>
    </xf>
    <xf numFmtId="0" fontId="17" fillId="3" borderId="4" xfId="0" applyFont="1" applyFill="1" applyBorder="1" applyAlignment="1">
      <alignment horizontal="left" vertical="top"/>
    </xf>
    <xf numFmtId="0" fontId="17" fillId="3" borderId="5" xfId="0" applyFont="1" applyFill="1" applyBorder="1" applyAlignment="1">
      <alignment vertical="top"/>
    </xf>
    <xf numFmtId="3" fontId="17" fillId="3" borderId="12" xfId="0" applyNumberFormat="1" applyFont="1" applyFill="1" applyBorder="1" applyAlignment="1">
      <alignment horizontal="right" vertical="top"/>
    </xf>
    <xf numFmtId="3" fontId="18" fillId="4" borderId="11" xfId="0" applyNumberFormat="1" applyFont="1" applyFill="1" applyBorder="1" applyAlignment="1" applyProtection="1">
      <alignment horizontal="right" vertical="top"/>
    </xf>
    <xf numFmtId="3" fontId="18" fillId="0" borderId="11" xfId="0" applyNumberFormat="1" applyFont="1" applyFill="1" applyBorder="1" applyAlignment="1" applyProtection="1">
      <alignment horizontal="right" vertical="top"/>
      <protection locked="0"/>
    </xf>
    <xf numFmtId="0" fontId="9" fillId="0" borderId="0" xfId="0" applyFont="1" applyFill="1" applyBorder="1" applyAlignment="1">
      <alignment vertical="center"/>
    </xf>
    <xf numFmtId="0" fontId="9" fillId="0" borderId="0" xfId="0" applyFont="1" applyBorder="1" applyAlignment="1">
      <alignment vertical="center"/>
    </xf>
    <xf numFmtId="0" fontId="9" fillId="0" borderId="1" xfId="0" applyFont="1" applyBorder="1" applyAlignment="1">
      <alignment vertical="center"/>
    </xf>
    <xf numFmtId="0" fontId="21" fillId="3" borderId="1" xfId="0" applyNumberFormat="1" applyFont="1" applyFill="1" applyBorder="1" applyAlignment="1" applyProtection="1">
      <alignment horizontal="left" vertical="center" wrapText="1"/>
    </xf>
    <xf numFmtId="4" fontId="10" fillId="3" borderId="0" xfId="0" applyNumberFormat="1" applyFont="1" applyFill="1" applyBorder="1" applyAlignment="1" applyProtection="1">
      <alignment horizontal="right" vertical="center" wrapText="1"/>
    </xf>
    <xf numFmtId="0" fontId="21" fillId="3" borderId="0" xfId="0" applyFont="1" applyFill="1" applyBorder="1" applyAlignment="1">
      <alignment vertical="center"/>
    </xf>
    <xf numFmtId="0" fontId="9" fillId="3" borderId="3" xfId="0" applyFont="1" applyFill="1" applyBorder="1" applyAlignment="1">
      <alignment vertical="center"/>
    </xf>
    <xf numFmtId="0" fontId="9" fillId="0" borderId="1" xfId="0" applyNumberFormat="1" applyFont="1" applyFill="1" applyBorder="1" applyAlignment="1" applyProtection="1">
      <alignment horizontal="left" vertical="center" wrapText="1"/>
    </xf>
    <xf numFmtId="4" fontId="10" fillId="0" borderId="0" xfId="0" applyNumberFormat="1" applyFont="1" applyFill="1" applyBorder="1" applyAlignment="1" applyProtection="1">
      <alignment horizontal="right" vertical="center" wrapText="1"/>
    </xf>
    <xf numFmtId="0" fontId="10" fillId="5" borderId="1" xfId="0" applyNumberFormat="1" applyFont="1" applyFill="1" applyBorder="1" applyAlignment="1" applyProtection="1">
      <alignment horizontal="left" vertical="center" wrapText="1"/>
    </xf>
    <xf numFmtId="3" fontId="10" fillId="5" borderId="0" xfId="0" applyNumberFormat="1" applyFont="1" applyFill="1" applyBorder="1" applyAlignment="1" applyProtection="1">
      <alignment vertical="center" wrapText="1"/>
    </xf>
    <xf numFmtId="3" fontId="10" fillId="5" borderId="0" xfId="0" applyNumberFormat="1" applyFont="1" applyFill="1" applyBorder="1" applyAlignment="1">
      <alignment horizontal="right" vertical="center"/>
    </xf>
    <xf numFmtId="4" fontId="9" fillId="0" borderId="0" xfId="0" applyNumberFormat="1" applyFont="1" applyFill="1" applyBorder="1" applyAlignment="1" applyProtection="1">
      <alignment horizontal="right" vertical="center" wrapText="1"/>
    </xf>
    <xf numFmtId="4" fontId="10" fillId="0" borderId="0" xfId="0" applyNumberFormat="1" applyFont="1" applyFill="1" applyBorder="1" applyAlignment="1">
      <alignment vertical="center"/>
    </xf>
    <xf numFmtId="4" fontId="10" fillId="0" borderId="0" xfId="0" applyNumberFormat="1" applyFont="1" applyAlignment="1">
      <alignment vertical="center"/>
    </xf>
    <xf numFmtId="0" fontId="10" fillId="0" borderId="1" xfId="0" applyNumberFormat="1" applyFont="1" applyFill="1" applyBorder="1" applyAlignment="1" applyProtection="1">
      <alignment horizontal="left" vertical="center" wrapText="1"/>
    </xf>
    <xf numFmtId="3" fontId="10" fillId="0" borderId="0" xfId="0" applyNumberFormat="1" applyFont="1" applyFill="1" applyBorder="1" applyAlignment="1" applyProtection="1">
      <alignment horizontal="right" vertical="center" wrapText="1"/>
    </xf>
    <xf numFmtId="3" fontId="10" fillId="0" borderId="0" xfId="0" applyNumberFormat="1" applyFont="1" applyFill="1" applyBorder="1" applyAlignment="1">
      <alignment horizontal="right" vertical="center"/>
    </xf>
    <xf numFmtId="0" fontId="10" fillId="0" borderId="0" xfId="0" applyFont="1" applyBorder="1" applyAlignment="1">
      <alignment vertical="center"/>
    </xf>
    <xf numFmtId="3" fontId="10" fillId="0" borderId="0" xfId="0" applyNumberFormat="1" applyFont="1" applyFill="1" applyBorder="1" applyAlignment="1">
      <alignment vertical="center"/>
    </xf>
    <xf numFmtId="3" fontId="10" fillId="0" borderId="3" xfId="0" applyNumberFormat="1" applyFont="1" applyFill="1" applyBorder="1" applyAlignment="1">
      <alignment vertical="center"/>
    </xf>
    <xf numFmtId="3" fontId="10" fillId="5" borderId="0" xfId="0" applyNumberFormat="1" applyFont="1" applyFill="1" applyBorder="1" applyAlignment="1" applyProtection="1">
      <alignment horizontal="right" vertical="center" wrapText="1"/>
    </xf>
    <xf numFmtId="3" fontId="21" fillId="3" borderId="0" xfId="0" applyNumberFormat="1" applyFont="1" applyFill="1" applyBorder="1" applyAlignment="1" applyProtection="1">
      <alignment horizontal="right" vertical="center" wrapText="1"/>
    </xf>
    <xf numFmtId="4" fontId="10" fillId="0" borderId="0" xfId="0" applyNumberFormat="1" applyFont="1" applyFill="1" applyBorder="1" applyAlignment="1">
      <alignment horizontal="right" vertical="center"/>
    </xf>
    <xf numFmtId="0" fontId="21" fillId="3" borderId="0" xfId="0" applyNumberFormat="1" applyFont="1" applyFill="1" applyBorder="1" applyAlignment="1" applyProtection="1">
      <alignment horizontal="left" vertical="center"/>
    </xf>
    <xf numFmtId="3" fontId="21" fillId="3" borderId="0" xfId="0" applyNumberFormat="1" applyFont="1" applyFill="1" applyBorder="1" applyAlignment="1">
      <alignment vertical="center"/>
    </xf>
    <xf numFmtId="3" fontId="21" fillId="3" borderId="3" xfId="0" applyNumberFormat="1" applyFont="1" applyFill="1" applyBorder="1" applyAlignment="1">
      <alignment vertical="center"/>
    </xf>
    <xf numFmtId="3" fontId="10" fillId="3" borderId="0" xfId="0" applyNumberFormat="1" applyFont="1" applyFill="1" applyBorder="1" applyAlignment="1" applyProtection="1">
      <alignment horizontal="right" vertical="center" wrapText="1"/>
    </xf>
    <xf numFmtId="3" fontId="10" fillId="3" borderId="0" xfId="0" applyNumberFormat="1" applyFont="1" applyFill="1" applyBorder="1" applyAlignment="1">
      <alignment horizontal="right" vertical="center"/>
    </xf>
    <xf numFmtId="3" fontId="10" fillId="3" borderId="0" xfId="0" applyNumberFormat="1" applyFont="1" applyFill="1" applyBorder="1" applyAlignment="1">
      <alignment vertical="center"/>
    </xf>
    <xf numFmtId="3" fontId="10" fillId="3" borderId="3" xfId="0" applyNumberFormat="1" applyFont="1" applyFill="1" applyBorder="1" applyAlignment="1">
      <alignment vertical="center"/>
    </xf>
    <xf numFmtId="3" fontId="21" fillId="3" borderId="0" xfId="0" applyNumberFormat="1" applyFont="1" applyFill="1" applyBorder="1" applyAlignment="1" applyProtection="1">
      <alignment vertical="center" wrapText="1"/>
    </xf>
    <xf numFmtId="4" fontId="9" fillId="0" borderId="0" xfId="0" applyNumberFormat="1" applyFont="1" applyFill="1" applyBorder="1" applyAlignment="1">
      <alignment vertical="center"/>
    </xf>
    <xf numFmtId="4" fontId="10" fillId="0" borderId="0" xfId="0" applyNumberFormat="1" applyFont="1" applyBorder="1" applyAlignment="1">
      <alignment vertical="center"/>
    </xf>
    <xf numFmtId="4" fontId="9" fillId="0" borderId="1" xfId="0" applyNumberFormat="1" applyFont="1" applyFill="1" applyBorder="1" applyAlignment="1" applyProtection="1">
      <alignment horizontal="left" vertical="center"/>
    </xf>
    <xf numFmtId="0" fontId="14" fillId="0" borderId="0" xfId="0" applyFont="1" applyFill="1" applyBorder="1" applyAlignment="1">
      <alignment vertical="center"/>
    </xf>
    <xf numFmtId="0" fontId="10" fillId="2" borderId="0" xfId="0" applyFont="1" applyFill="1" applyBorder="1" applyAlignment="1">
      <alignment vertical="center"/>
    </xf>
    <xf numFmtId="3" fontId="10" fillId="2" borderId="0" xfId="0" applyNumberFormat="1" applyFont="1" applyFill="1" applyBorder="1" applyAlignment="1">
      <alignment vertical="center"/>
    </xf>
    <xf numFmtId="3" fontId="10" fillId="2" borderId="3" xfId="0" applyNumberFormat="1" applyFont="1" applyFill="1" applyBorder="1" applyAlignment="1">
      <alignment vertical="center"/>
    </xf>
    <xf numFmtId="4" fontId="9" fillId="0" borderId="0" xfId="0" applyNumberFormat="1" applyFont="1" applyBorder="1" applyAlignment="1">
      <alignment vertical="center"/>
    </xf>
    <xf numFmtId="4" fontId="10" fillId="0" borderId="2" xfId="0" applyNumberFormat="1" applyFont="1" applyFill="1" applyBorder="1" applyAlignment="1">
      <alignment vertical="center"/>
    </xf>
    <xf numFmtId="0" fontId="10" fillId="0" borderId="2" xfId="0" applyFont="1" applyBorder="1" applyAlignment="1">
      <alignment vertical="center"/>
    </xf>
    <xf numFmtId="4" fontId="10" fillId="0" borderId="5" xfId="0" applyNumberFormat="1" applyFont="1" applyFill="1" applyBorder="1" applyAlignment="1">
      <alignment vertical="center"/>
    </xf>
    <xf numFmtId="4" fontId="19" fillId="0" borderId="0" xfId="0" applyNumberFormat="1" applyFont="1" applyAlignment="1">
      <alignment vertical="center"/>
    </xf>
    <xf numFmtId="0" fontId="10" fillId="5" borderId="0" xfId="0" applyFont="1" applyFill="1" applyBorder="1" applyAlignment="1">
      <alignment vertical="center"/>
    </xf>
    <xf numFmtId="3" fontId="10" fillId="5" borderId="0" xfId="0" applyNumberFormat="1" applyFont="1" applyFill="1" applyBorder="1" applyAlignment="1">
      <alignment vertical="center"/>
    </xf>
    <xf numFmtId="3" fontId="10" fillId="5" borderId="3" xfId="0" applyNumberFormat="1" applyFont="1" applyFill="1" applyBorder="1" applyAlignment="1">
      <alignment vertical="center"/>
    </xf>
    <xf numFmtId="0" fontId="9" fillId="0" borderId="0" xfId="10" applyFont="1" applyBorder="1" applyAlignment="1">
      <alignment horizontal="center" vertical="center"/>
    </xf>
    <xf numFmtId="0" fontId="9" fillId="0" borderId="0" xfId="10" applyFont="1" applyBorder="1" applyAlignment="1">
      <alignment vertical="center"/>
    </xf>
    <xf numFmtId="0" fontId="9" fillId="0" borderId="3" xfId="10" applyFont="1" applyBorder="1" applyAlignment="1">
      <alignment horizontal="center" vertical="center"/>
    </xf>
    <xf numFmtId="0" fontId="21" fillId="3" borderId="1" xfId="10" applyNumberFormat="1" applyFont="1" applyFill="1" applyBorder="1" applyAlignment="1" applyProtection="1">
      <alignment horizontal="left" vertical="center" wrapText="1"/>
    </xf>
    <xf numFmtId="3" fontId="21" fillId="3" borderId="0" xfId="10" applyNumberFormat="1" applyFont="1" applyFill="1" applyBorder="1" applyAlignment="1" applyProtection="1">
      <alignment vertical="center" wrapText="1"/>
    </xf>
    <xf numFmtId="3" fontId="21" fillId="3" borderId="0" xfId="10" applyNumberFormat="1" applyFont="1" applyFill="1" applyBorder="1" applyAlignment="1">
      <alignment horizontal="right" vertical="center"/>
    </xf>
    <xf numFmtId="4" fontId="25" fillId="0" borderId="0" xfId="10" applyNumberFormat="1" applyFont="1" applyFill="1" applyBorder="1" applyAlignment="1" applyProtection="1">
      <alignment vertical="center"/>
    </xf>
    <xf numFmtId="0" fontId="21" fillId="3" borderId="0" xfId="10" applyFont="1" applyFill="1" applyBorder="1" applyAlignment="1">
      <alignment vertical="center"/>
    </xf>
    <xf numFmtId="3" fontId="21" fillId="3" borderId="0" xfId="10" applyNumberFormat="1" applyFont="1" applyFill="1" applyBorder="1" applyAlignment="1">
      <alignment vertical="center"/>
    </xf>
    <xf numFmtId="3" fontId="21" fillId="3" borderId="3" xfId="10" applyNumberFormat="1" applyFont="1" applyFill="1" applyBorder="1" applyAlignment="1">
      <alignment vertical="center"/>
    </xf>
    <xf numFmtId="0" fontId="21" fillId="0" borderId="1" xfId="10" applyNumberFormat="1" applyFont="1" applyFill="1" applyBorder="1" applyAlignment="1" applyProtection="1">
      <alignment horizontal="left" vertical="center" wrapText="1"/>
    </xf>
    <xf numFmtId="3" fontId="21" fillId="0" borderId="0" xfId="10" applyNumberFormat="1" applyFont="1" applyFill="1" applyBorder="1" applyAlignment="1" applyProtection="1">
      <alignment vertical="center" wrapText="1"/>
    </xf>
    <xf numFmtId="3" fontId="21" fillId="0" borderId="0" xfId="10" applyNumberFormat="1" applyFont="1" applyFill="1" applyBorder="1" applyAlignment="1">
      <alignment horizontal="right" vertical="center"/>
    </xf>
    <xf numFmtId="0" fontId="21" fillId="0" borderId="0" xfId="10" applyFont="1" applyFill="1" applyBorder="1" applyAlignment="1">
      <alignment vertical="center"/>
    </xf>
    <xf numFmtId="3" fontId="21" fillId="0" borderId="0" xfId="10" applyNumberFormat="1" applyFont="1" applyFill="1" applyBorder="1" applyAlignment="1">
      <alignment vertical="center"/>
    </xf>
    <xf numFmtId="3" fontId="21" fillId="0" borderId="3" xfId="10" applyNumberFormat="1" applyFont="1" applyFill="1" applyBorder="1" applyAlignment="1">
      <alignment vertical="center"/>
    </xf>
    <xf numFmtId="3" fontId="21" fillId="3" borderId="0" xfId="10" applyNumberFormat="1" applyFont="1" applyFill="1" applyBorder="1" applyAlignment="1" applyProtection="1">
      <alignment horizontal="right" vertical="center" wrapText="1"/>
    </xf>
    <xf numFmtId="3" fontId="21" fillId="3" borderId="0" xfId="10" applyNumberFormat="1" applyFont="1" applyFill="1" applyBorder="1" applyAlignment="1" applyProtection="1">
      <alignment vertical="center"/>
    </xf>
    <xf numFmtId="4" fontId="10" fillId="0" borderId="0" xfId="10" applyNumberFormat="1" applyFont="1" applyFill="1" applyBorder="1" applyAlignment="1" applyProtection="1">
      <alignment vertical="center"/>
    </xf>
    <xf numFmtId="0" fontId="10" fillId="5" borderId="1" xfId="10" applyNumberFormat="1" applyFont="1" applyFill="1" applyBorder="1" applyAlignment="1" applyProtection="1">
      <alignment horizontal="left" vertical="center" wrapText="1"/>
    </xf>
    <xf numFmtId="3" fontId="10" fillId="5" borderId="0" xfId="10" applyNumberFormat="1" applyFont="1" applyFill="1" applyBorder="1" applyAlignment="1" applyProtection="1">
      <alignment horizontal="right" vertical="center" wrapText="1"/>
    </xf>
    <xf numFmtId="3" fontId="10" fillId="5" borderId="0" xfId="10" applyNumberFormat="1" applyFont="1" applyFill="1" applyBorder="1" applyAlignment="1" applyProtection="1">
      <alignment vertical="center"/>
    </xf>
    <xf numFmtId="4" fontId="10" fillId="0" borderId="0" xfId="10" applyNumberFormat="1" applyFont="1" applyBorder="1" applyAlignment="1">
      <alignment horizontal="right" vertical="center"/>
    </xf>
    <xf numFmtId="0" fontId="10" fillId="5" borderId="0" xfId="10" applyFont="1" applyFill="1" applyBorder="1" applyAlignment="1">
      <alignment vertical="center"/>
    </xf>
    <xf numFmtId="3" fontId="10" fillId="5" borderId="0" xfId="10" applyNumberFormat="1" applyFont="1" applyFill="1" applyBorder="1" applyAlignment="1">
      <alignment vertical="center"/>
    </xf>
    <xf numFmtId="3" fontId="10" fillId="5" borderId="3" xfId="10" applyNumberFormat="1" applyFont="1" applyFill="1" applyBorder="1" applyAlignment="1">
      <alignment vertical="center"/>
    </xf>
    <xf numFmtId="4" fontId="10" fillId="0" borderId="0" xfId="10" applyNumberFormat="1" applyFont="1" applyAlignment="1">
      <alignment vertical="center"/>
    </xf>
    <xf numFmtId="0" fontId="10" fillId="0" borderId="1" xfId="10" applyNumberFormat="1" applyFont="1" applyFill="1" applyBorder="1" applyAlignment="1" applyProtection="1">
      <alignment horizontal="left" vertical="center" wrapText="1"/>
    </xf>
    <xf numFmtId="3" fontId="10" fillId="0" borderId="0" xfId="10" applyNumberFormat="1" applyFont="1" applyFill="1" applyBorder="1" applyAlignment="1" applyProtection="1">
      <alignment vertical="center" wrapText="1"/>
    </xf>
    <xf numFmtId="3" fontId="10" fillId="0" borderId="0" xfId="10" applyNumberFormat="1" applyFont="1" applyFill="1" applyBorder="1" applyAlignment="1">
      <alignment vertical="center"/>
    </xf>
    <xf numFmtId="0" fontId="10" fillId="0" borderId="0" xfId="10" applyFont="1" applyBorder="1" applyAlignment="1">
      <alignment vertical="center"/>
    </xf>
    <xf numFmtId="3" fontId="10" fillId="0" borderId="0" xfId="10" applyNumberFormat="1" applyFont="1" applyBorder="1" applyAlignment="1">
      <alignment vertical="center"/>
    </xf>
    <xf numFmtId="3" fontId="10" fillId="0" borderId="3" xfId="10" applyNumberFormat="1" applyFont="1" applyBorder="1" applyAlignment="1">
      <alignment vertical="center"/>
    </xf>
    <xf numFmtId="3" fontId="10" fillId="5" borderId="0" xfId="10" applyNumberFormat="1" applyFont="1" applyFill="1" applyBorder="1" applyAlignment="1">
      <alignment horizontal="right" vertical="center"/>
    </xf>
    <xf numFmtId="3" fontId="10" fillId="0" borderId="0" xfId="10" applyNumberFormat="1" applyFont="1" applyFill="1" applyBorder="1" applyAlignment="1" applyProtection="1">
      <alignment horizontal="right" vertical="center" wrapText="1"/>
    </xf>
    <xf numFmtId="3" fontId="10" fillId="0" borderId="0" xfId="10" applyNumberFormat="1" applyFont="1" applyFill="1" applyBorder="1" applyAlignment="1">
      <alignment horizontal="right" vertical="center"/>
    </xf>
    <xf numFmtId="0" fontId="9" fillId="0" borderId="1" xfId="10" applyNumberFormat="1" applyFont="1" applyFill="1" applyBorder="1" applyAlignment="1" applyProtection="1">
      <alignment horizontal="left" vertical="center" wrapText="1"/>
    </xf>
    <xf numFmtId="4" fontId="9" fillId="0" borderId="0" xfId="10" applyNumberFormat="1" applyFont="1" applyFill="1" applyBorder="1" applyAlignment="1" applyProtection="1">
      <alignment horizontal="right" vertical="center" wrapText="1"/>
    </xf>
    <xf numFmtId="0" fontId="9" fillId="0" borderId="0" xfId="10" applyNumberFormat="1" applyFont="1" applyFill="1" applyBorder="1" applyAlignment="1" applyProtection="1">
      <alignment horizontal="left" vertical="center"/>
    </xf>
    <xf numFmtId="3" fontId="9" fillId="0" borderId="0" xfId="10" applyNumberFormat="1" applyFont="1" applyBorder="1" applyAlignment="1">
      <alignment vertical="center"/>
    </xf>
    <xf numFmtId="3" fontId="9" fillId="0" borderId="3" xfId="10" applyNumberFormat="1" applyFont="1" applyBorder="1" applyAlignment="1">
      <alignment vertical="center"/>
    </xf>
    <xf numFmtId="4" fontId="25" fillId="0" borderId="0" xfId="10" applyNumberFormat="1" applyFont="1" applyBorder="1" applyAlignment="1">
      <alignment horizontal="right" vertical="center"/>
    </xf>
    <xf numFmtId="3" fontId="25" fillId="0" borderId="0" xfId="10" applyNumberFormat="1" applyFont="1" applyBorder="1" applyAlignment="1">
      <alignment vertical="center"/>
    </xf>
    <xf numFmtId="3" fontId="25" fillId="0" borderId="3" xfId="10" applyNumberFormat="1" applyFont="1" applyBorder="1" applyAlignment="1">
      <alignment vertical="center"/>
    </xf>
    <xf numFmtId="0" fontId="9" fillId="3" borderId="0" xfId="10" applyFont="1" applyFill="1" applyBorder="1" applyAlignment="1">
      <alignment vertical="center"/>
    </xf>
    <xf numFmtId="3" fontId="9" fillId="3" borderId="0" xfId="10" applyNumberFormat="1" applyFont="1" applyFill="1" applyBorder="1" applyAlignment="1">
      <alignment vertical="center"/>
    </xf>
    <xf numFmtId="3" fontId="9" fillId="3" borderId="3" xfId="10" applyNumberFormat="1" applyFont="1" applyFill="1" applyBorder="1" applyAlignment="1">
      <alignment vertical="center"/>
    </xf>
    <xf numFmtId="3" fontId="10" fillId="0" borderId="0" xfId="10" applyNumberFormat="1" applyFont="1" applyBorder="1" applyAlignment="1">
      <alignment horizontal="right" vertical="center"/>
    </xf>
    <xf numFmtId="4" fontId="9" fillId="0" borderId="0" xfId="10" applyNumberFormat="1" applyFont="1" applyFill="1" applyBorder="1" applyAlignment="1" applyProtection="1">
      <alignment vertical="center" wrapText="1"/>
    </xf>
    <xf numFmtId="4" fontId="9" fillId="0" borderId="0" xfId="10" applyNumberFormat="1" applyFont="1" applyBorder="1" applyAlignment="1">
      <alignment vertical="center"/>
    </xf>
    <xf numFmtId="0" fontId="9" fillId="0" borderId="2" xfId="10" applyFont="1" applyBorder="1" applyAlignment="1">
      <alignment vertical="center"/>
    </xf>
    <xf numFmtId="4" fontId="9" fillId="0" borderId="2" xfId="10" applyNumberFormat="1" applyFont="1" applyBorder="1" applyAlignment="1">
      <alignment vertical="center"/>
    </xf>
    <xf numFmtId="4" fontId="9" fillId="0" borderId="5" xfId="10" applyNumberFormat="1" applyFont="1" applyBorder="1" applyAlignment="1">
      <alignment vertical="center"/>
    </xf>
    <xf numFmtId="4" fontId="19" fillId="0" borderId="0" xfId="10" applyNumberFormat="1" applyFont="1" applyAlignment="1">
      <alignment vertical="center"/>
    </xf>
    <xf numFmtId="0" fontId="10" fillId="0" borderId="0" xfId="10" applyFont="1" applyAlignment="1">
      <alignment vertical="center"/>
    </xf>
    <xf numFmtId="3" fontId="10" fillId="0" borderId="0" xfId="10" applyNumberFormat="1" applyFont="1" applyAlignment="1">
      <alignment vertical="center"/>
    </xf>
    <xf numFmtId="4" fontId="10" fillId="3" borderId="0" xfId="0" applyNumberFormat="1" applyFont="1" applyFill="1" applyBorder="1" applyAlignment="1">
      <alignment vertical="center"/>
    </xf>
    <xf numFmtId="0" fontId="10" fillId="3" borderId="0" xfId="0" applyFont="1" applyFill="1" applyBorder="1" applyAlignment="1">
      <alignment vertical="center"/>
    </xf>
    <xf numFmtId="0" fontId="10" fillId="0" borderId="3" xfId="0" applyFont="1" applyFill="1" applyBorder="1" applyAlignment="1">
      <alignment vertical="center"/>
    </xf>
    <xf numFmtId="0" fontId="10" fillId="0" borderId="1" xfId="0" applyFont="1" applyBorder="1" applyAlignment="1">
      <alignment vertical="center"/>
    </xf>
    <xf numFmtId="0" fontId="10" fillId="0" borderId="4" xfId="0" applyFont="1" applyBorder="1" applyAlignment="1">
      <alignment vertical="center"/>
    </xf>
    <xf numFmtId="4" fontId="10" fillId="0" borderId="0" xfId="0" applyNumberFormat="1" applyFont="1" applyFill="1" applyAlignment="1">
      <alignment vertical="center"/>
    </xf>
    <xf numFmtId="0" fontId="10" fillId="0" borderId="0" xfId="0" applyFont="1" applyFill="1" applyAlignment="1">
      <alignment vertical="center"/>
    </xf>
    <xf numFmtId="3" fontId="10" fillId="0" borderId="0" xfId="0" applyNumberFormat="1" applyFont="1" applyAlignment="1">
      <alignment vertical="center"/>
    </xf>
    <xf numFmtId="0" fontId="10" fillId="0" borderId="0" xfId="0" applyFont="1"/>
    <xf numFmtId="0" fontId="9" fillId="0" borderId="0" xfId="0" applyNumberFormat="1" applyFont="1" applyFill="1" applyBorder="1" applyAlignment="1" applyProtection="1">
      <alignment vertical="top"/>
    </xf>
    <xf numFmtId="0" fontId="10" fillId="2" borderId="0" xfId="10" applyFont="1" applyFill="1" applyBorder="1" applyAlignment="1">
      <alignment horizontal="center" vertical="center"/>
    </xf>
    <xf numFmtId="0" fontId="10" fillId="2" borderId="0" xfId="10" applyFont="1" applyFill="1" applyBorder="1" applyAlignment="1">
      <alignment horizontal="center"/>
    </xf>
    <xf numFmtId="0" fontId="22" fillId="2" borderId="0" xfId="0" applyFont="1" applyFill="1" applyBorder="1" applyAlignment="1">
      <alignment horizontal="center"/>
    </xf>
    <xf numFmtId="0" fontId="25" fillId="3" borderId="9" xfId="0" applyFont="1" applyFill="1" applyBorder="1" applyAlignment="1">
      <alignment horizontal="center" vertical="center"/>
    </xf>
    <xf numFmtId="164" fontId="21" fillId="3" borderId="8" xfId="20" applyNumberFormat="1" applyFont="1" applyFill="1" applyBorder="1" applyAlignment="1">
      <alignment horizontal="center" vertical="center"/>
    </xf>
    <xf numFmtId="0" fontId="25" fillId="3" borderId="7" xfId="0" applyFont="1" applyFill="1" applyBorder="1" applyAlignment="1">
      <alignment horizontal="center" vertical="center"/>
    </xf>
    <xf numFmtId="0" fontId="22" fillId="2" borderId="1" xfId="0" applyFont="1" applyFill="1" applyBorder="1" applyAlignment="1"/>
    <xf numFmtId="0" fontId="10" fillId="2" borderId="0" xfId="10" applyFont="1" applyFill="1" applyBorder="1" applyAlignment="1"/>
    <xf numFmtId="0" fontId="22" fillId="2" borderId="3" xfId="0" applyFont="1" applyFill="1" applyBorder="1" applyAlignment="1"/>
    <xf numFmtId="0" fontId="9" fillId="2" borderId="1" xfId="0" applyFont="1" applyFill="1" applyBorder="1" applyAlignment="1"/>
    <xf numFmtId="3" fontId="10" fillId="2" borderId="0" xfId="0" applyNumberFormat="1" applyFont="1" applyFill="1" applyBorder="1" applyAlignment="1">
      <alignment vertical="top"/>
    </xf>
    <xf numFmtId="0" fontId="22" fillId="2" borderId="3" xfId="0" applyFont="1" applyFill="1" applyBorder="1" applyAlignment="1">
      <alignment vertical="top"/>
    </xf>
    <xf numFmtId="0" fontId="9" fillId="2" borderId="1" xfId="0" applyFont="1" applyFill="1" applyBorder="1" applyAlignment="1">
      <alignment horizontal="left" vertical="top"/>
    </xf>
    <xf numFmtId="3" fontId="21" fillId="3" borderId="0" xfId="0" applyNumberFormat="1" applyFont="1" applyFill="1" applyBorder="1" applyAlignment="1" applyProtection="1">
      <alignment vertical="top"/>
    </xf>
    <xf numFmtId="0" fontId="22" fillId="2" borderId="0" xfId="0" applyFont="1" applyFill="1" applyBorder="1" applyAlignment="1">
      <alignment vertical="top"/>
    </xf>
    <xf numFmtId="0" fontId="10" fillId="2" borderId="1" xfId="0" applyFont="1" applyFill="1" applyBorder="1" applyAlignment="1">
      <alignment horizontal="left" vertical="top"/>
    </xf>
    <xf numFmtId="3" fontId="10" fillId="2" borderId="0" xfId="20" applyNumberFormat="1" applyFont="1" applyFill="1" applyBorder="1" applyAlignment="1" applyProtection="1">
      <alignment vertical="top"/>
      <protection locked="0"/>
    </xf>
    <xf numFmtId="3" fontId="10" fillId="5" borderId="0" xfId="20" applyNumberFormat="1" applyFont="1" applyFill="1" applyBorder="1" applyAlignment="1" applyProtection="1">
      <alignment vertical="top"/>
      <protection locked="0"/>
    </xf>
    <xf numFmtId="3" fontId="10" fillId="0" borderId="0" xfId="20" applyNumberFormat="1" applyFont="1" applyFill="1" applyBorder="1" applyAlignment="1" applyProtection="1">
      <alignment vertical="top"/>
      <protection locked="0"/>
    </xf>
    <xf numFmtId="0" fontId="9" fillId="2" borderId="0" xfId="0" applyFont="1" applyFill="1" applyBorder="1" applyAlignment="1">
      <alignment vertical="top" wrapText="1"/>
    </xf>
    <xf numFmtId="3" fontId="31" fillId="0" borderId="0" xfId="0" applyNumberFormat="1" applyFont="1" applyFill="1" applyBorder="1" applyAlignment="1">
      <alignment vertical="top"/>
    </xf>
    <xf numFmtId="3" fontId="10" fillId="0" borderId="0" xfId="0" applyNumberFormat="1" applyFont="1" applyFill="1" applyBorder="1" applyAlignment="1" applyProtection="1">
      <alignment vertical="top"/>
      <protection locked="0"/>
    </xf>
    <xf numFmtId="0" fontId="14" fillId="2" borderId="0" xfId="0" applyFont="1" applyFill="1" applyBorder="1" applyAlignment="1">
      <alignment vertical="top"/>
    </xf>
    <xf numFmtId="3" fontId="10" fillId="0" borderId="0" xfId="0" applyNumberFormat="1" applyFont="1" applyFill="1" applyBorder="1" applyAlignment="1">
      <alignment vertical="top"/>
    </xf>
    <xf numFmtId="0" fontId="14" fillId="2" borderId="1" xfId="0" applyFont="1" applyFill="1" applyBorder="1" applyAlignment="1">
      <alignment horizontal="left" vertical="top"/>
    </xf>
    <xf numFmtId="4" fontId="32" fillId="3" borderId="0" xfId="0" applyNumberFormat="1" applyFont="1" applyFill="1" applyBorder="1" applyAlignment="1" applyProtection="1">
      <alignment vertical="top"/>
    </xf>
    <xf numFmtId="0" fontId="33" fillId="2" borderId="3" xfId="0" applyFont="1" applyFill="1" applyBorder="1" applyAlignment="1">
      <alignment vertical="top"/>
    </xf>
    <xf numFmtId="0" fontId="22" fillId="2" borderId="1" xfId="0" applyFont="1" applyFill="1" applyBorder="1"/>
    <xf numFmtId="3" fontId="22" fillId="0" borderId="0" xfId="0" applyNumberFormat="1" applyFont="1" applyFill="1" applyBorder="1" applyAlignment="1">
      <alignment vertical="top"/>
    </xf>
    <xf numFmtId="4" fontId="21" fillId="3" borderId="0" xfId="0" applyNumberFormat="1" applyFont="1" applyFill="1" applyBorder="1" applyAlignment="1" applyProtection="1">
      <alignment vertical="top"/>
    </xf>
    <xf numFmtId="3" fontId="31" fillId="2" borderId="0" xfId="0" applyNumberFormat="1" applyFont="1" applyFill="1" applyBorder="1" applyAlignment="1">
      <alignment vertical="top"/>
    </xf>
    <xf numFmtId="3" fontId="21" fillId="3" borderId="0" xfId="20" applyNumberFormat="1" applyFont="1" applyFill="1" applyBorder="1" applyAlignment="1" applyProtection="1">
      <alignment vertical="top"/>
    </xf>
    <xf numFmtId="3" fontId="22" fillId="2" borderId="0" xfId="0" applyNumberFormat="1" applyFont="1" applyFill="1" applyBorder="1" applyAlignment="1">
      <alignment vertical="top"/>
    </xf>
    <xf numFmtId="3" fontId="32" fillId="3" borderId="0" xfId="20" applyNumberFormat="1" applyFont="1" applyFill="1" applyBorder="1" applyAlignment="1" applyProtection="1">
      <alignment vertical="top"/>
    </xf>
    <xf numFmtId="0" fontId="14" fillId="2" borderId="0" xfId="0" applyFont="1" applyFill="1" applyBorder="1" applyAlignment="1">
      <alignment vertical="top" wrapText="1"/>
    </xf>
    <xf numFmtId="0" fontId="22" fillId="2" borderId="4" xfId="0" applyFont="1" applyFill="1" applyBorder="1"/>
    <xf numFmtId="0" fontId="22" fillId="2" borderId="2" xfId="0" applyFont="1" applyFill="1" applyBorder="1"/>
    <xf numFmtId="0" fontId="22" fillId="2" borderId="5" xfId="0" applyFont="1" applyFill="1" applyBorder="1"/>
    <xf numFmtId="9" fontId="10" fillId="2" borderId="0" xfId="20" applyFont="1" applyFill="1" applyBorder="1" applyAlignment="1"/>
    <xf numFmtId="0" fontId="10" fillId="2" borderId="0" xfId="0" applyFont="1" applyFill="1" applyBorder="1" applyAlignment="1">
      <alignment horizontal="right"/>
    </xf>
    <xf numFmtId="9" fontId="10" fillId="2" borderId="0" xfId="20" applyFont="1" applyFill="1" applyBorder="1" applyAlignment="1">
      <alignment vertical="top"/>
    </xf>
    <xf numFmtId="0" fontId="9" fillId="2" borderId="0" xfId="10" applyFont="1" applyFill="1" applyBorder="1" applyAlignment="1"/>
    <xf numFmtId="0" fontId="10" fillId="0" borderId="0" xfId="10" applyFont="1"/>
    <xf numFmtId="0" fontId="25" fillId="0" borderId="2" xfId="10" applyNumberFormat="1" applyFont="1" applyFill="1" applyBorder="1" applyAlignment="1" applyProtection="1">
      <alignment horizontal="left" wrapText="1"/>
    </xf>
    <xf numFmtId="0" fontId="10" fillId="0" borderId="0" xfId="10" applyFont="1" applyFill="1"/>
    <xf numFmtId="0" fontId="21" fillId="3" borderId="15" xfId="10" applyNumberFormat="1" applyFont="1" applyFill="1" applyBorder="1" applyAlignment="1" applyProtection="1">
      <alignment horizontal="center" vertical="top" wrapText="1"/>
    </xf>
    <xf numFmtId="4" fontId="21" fillId="3" borderId="16" xfId="10" applyNumberFormat="1" applyFont="1" applyFill="1" applyBorder="1" applyAlignment="1" applyProtection="1">
      <alignment horizontal="center" vertical="center" wrapText="1"/>
    </xf>
    <xf numFmtId="4" fontId="21" fillId="3" borderId="17" xfId="10" applyNumberFormat="1" applyFont="1" applyFill="1" applyBorder="1" applyAlignment="1" applyProtection="1">
      <alignment horizontal="center" vertical="center" wrapText="1"/>
    </xf>
    <xf numFmtId="0" fontId="9" fillId="0" borderId="1" xfId="10" applyNumberFormat="1" applyFont="1" applyFill="1" applyBorder="1" applyAlignment="1" applyProtection="1">
      <alignment horizontal="left" vertical="top" wrapText="1"/>
    </xf>
    <xf numFmtId="3" fontId="9" fillId="0" borderId="0" xfId="10" applyNumberFormat="1" applyFont="1" applyFill="1" applyBorder="1" applyAlignment="1" applyProtection="1">
      <alignment vertical="top" wrapText="1"/>
    </xf>
    <xf numFmtId="3" fontId="9" fillId="0" borderId="0" xfId="10" applyNumberFormat="1" applyFont="1" applyFill="1" applyBorder="1" applyAlignment="1" applyProtection="1">
      <alignment horizontal="right" vertical="top" wrapText="1"/>
    </xf>
    <xf numFmtId="3" fontId="9" fillId="0" borderId="3" xfId="10" applyNumberFormat="1" applyFont="1" applyFill="1" applyBorder="1" applyAlignment="1" applyProtection="1">
      <alignment horizontal="right" vertical="top" wrapText="1"/>
    </xf>
    <xf numFmtId="0" fontId="10" fillId="0" borderId="1" xfId="10" applyNumberFormat="1" applyFont="1" applyFill="1" applyBorder="1" applyAlignment="1" applyProtection="1">
      <alignment horizontal="left" vertical="top" wrapText="1"/>
    </xf>
    <xf numFmtId="3" fontId="10" fillId="0" borderId="0" xfId="10" applyNumberFormat="1" applyFont="1" applyFill="1" applyBorder="1" applyAlignment="1" applyProtection="1">
      <alignment vertical="top" wrapText="1"/>
    </xf>
    <xf numFmtId="3" fontId="10" fillId="0" borderId="0" xfId="10" applyNumberFormat="1" applyFont="1" applyFill="1" applyBorder="1" applyAlignment="1" applyProtection="1">
      <alignment horizontal="right" vertical="top" wrapText="1"/>
    </xf>
    <xf numFmtId="3" fontId="10" fillId="0" borderId="3" xfId="10" applyNumberFormat="1" applyFont="1" applyFill="1" applyBorder="1" applyAlignment="1" applyProtection="1">
      <alignment horizontal="right" vertical="top" wrapText="1"/>
    </xf>
    <xf numFmtId="0" fontId="21" fillId="3" borderId="1" xfId="10" applyNumberFormat="1" applyFont="1" applyFill="1" applyBorder="1" applyAlignment="1" applyProtection="1">
      <alignment horizontal="left" vertical="top" wrapText="1"/>
    </xf>
    <xf numFmtId="3" fontId="21" fillId="3" borderId="0" xfId="10" applyNumberFormat="1" applyFont="1" applyFill="1" applyBorder="1" applyAlignment="1" applyProtection="1">
      <alignment vertical="top" wrapText="1"/>
    </xf>
    <xf numFmtId="3" fontId="21" fillId="3" borderId="0" xfId="10" applyNumberFormat="1" applyFont="1" applyFill="1" applyBorder="1" applyAlignment="1" applyProtection="1">
      <alignment horizontal="right" vertical="top" wrapText="1"/>
    </xf>
    <xf numFmtId="3" fontId="21" fillId="3" borderId="3" xfId="10" applyNumberFormat="1" applyFont="1" applyFill="1" applyBorder="1" applyAlignment="1" applyProtection="1">
      <alignment horizontal="right" vertical="top" wrapText="1"/>
    </xf>
    <xf numFmtId="0" fontId="10" fillId="5" borderId="1" xfId="10" applyNumberFormat="1" applyFont="1" applyFill="1" applyBorder="1" applyAlignment="1" applyProtection="1">
      <alignment horizontal="left" vertical="top" wrapText="1"/>
    </xf>
    <xf numFmtId="3" fontId="10" fillId="5" borderId="0" xfId="10" applyNumberFormat="1" applyFont="1" applyFill="1" applyBorder="1" applyAlignment="1" applyProtection="1">
      <alignment vertical="top" wrapText="1"/>
    </xf>
    <xf numFmtId="3" fontId="10" fillId="5" borderId="0" xfId="10" applyNumberFormat="1" applyFont="1" applyFill="1" applyBorder="1" applyAlignment="1" applyProtection="1">
      <alignment horizontal="right" vertical="top" wrapText="1"/>
    </xf>
    <xf numFmtId="3" fontId="10" fillId="5" borderId="3" xfId="10" applyNumberFormat="1" applyFont="1" applyFill="1" applyBorder="1" applyAlignment="1" applyProtection="1">
      <alignment horizontal="right" vertical="top" wrapText="1"/>
    </xf>
    <xf numFmtId="0" fontId="25" fillId="0" borderId="0" xfId="10" applyFont="1"/>
    <xf numFmtId="4" fontId="10" fillId="0" borderId="0" xfId="10" applyNumberFormat="1" applyFont="1"/>
    <xf numFmtId="0" fontId="25" fillId="0" borderId="1" xfId="10" applyFont="1" applyBorder="1"/>
    <xf numFmtId="0" fontId="21" fillId="3" borderId="4" xfId="10" applyNumberFormat="1" applyFont="1" applyFill="1" applyBorder="1" applyAlignment="1" applyProtection="1">
      <alignment horizontal="left" vertical="top" wrapText="1"/>
    </xf>
    <xf numFmtId="3" fontId="21" fillId="3" borderId="2" xfId="10" applyNumberFormat="1" applyFont="1" applyFill="1" applyBorder="1" applyAlignment="1" applyProtection="1">
      <alignment vertical="top" wrapText="1"/>
    </xf>
    <xf numFmtId="3" fontId="21" fillId="3" borderId="5" xfId="10" applyNumberFormat="1" applyFont="1" applyFill="1" applyBorder="1" applyAlignment="1" applyProtection="1">
      <alignment vertical="top" wrapText="1"/>
    </xf>
    <xf numFmtId="0" fontId="21" fillId="0" borderId="0" xfId="10" applyFont="1"/>
    <xf numFmtId="0" fontId="10" fillId="0" borderId="0" xfId="10" applyNumberFormat="1" applyFont="1" applyFill="1" applyBorder="1" applyAlignment="1" applyProtection="1">
      <alignment horizontal="left" vertical="top" wrapText="1"/>
    </xf>
    <xf numFmtId="4" fontId="10" fillId="0" borderId="0" xfId="10" applyNumberFormat="1" applyFont="1" applyFill="1" applyBorder="1" applyAlignment="1" applyProtection="1">
      <alignment vertical="top" wrapText="1"/>
    </xf>
    <xf numFmtId="4" fontId="10" fillId="0" borderId="0" xfId="10" applyNumberFormat="1" applyFont="1" applyFill="1" applyBorder="1" applyAlignment="1" applyProtection="1">
      <alignment horizontal="right" vertical="top" wrapText="1"/>
    </xf>
    <xf numFmtId="0" fontId="9" fillId="2" borderId="0" xfId="0" applyFont="1" applyFill="1" applyBorder="1" applyAlignment="1">
      <alignment vertical="center"/>
    </xf>
    <xf numFmtId="0" fontId="21" fillId="0" borderId="0" xfId="10" applyNumberFormat="1" applyFont="1" applyFill="1" applyBorder="1" applyAlignment="1" applyProtection="1">
      <alignment vertical="center"/>
    </xf>
    <xf numFmtId="0" fontId="10" fillId="0" borderId="0" xfId="10" applyFont="1" applyFill="1" applyAlignment="1">
      <alignment vertical="center"/>
    </xf>
    <xf numFmtId="0" fontId="21" fillId="3" borderId="9" xfId="10" applyNumberFormat="1" applyFont="1" applyFill="1" applyBorder="1" applyAlignment="1" applyProtection="1">
      <alignment horizontal="center" vertical="center"/>
    </xf>
    <xf numFmtId="0" fontId="21" fillId="3" borderId="8" xfId="10" applyNumberFormat="1" applyFont="1" applyFill="1" applyBorder="1" applyAlignment="1" applyProtection="1">
      <alignment horizontal="center" vertical="center"/>
    </xf>
    <xf numFmtId="0" fontId="21" fillId="3" borderId="7" xfId="10" applyNumberFormat="1" applyFont="1" applyFill="1" applyBorder="1" applyAlignment="1" applyProtection="1">
      <alignment horizontal="center" vertical="center"/>
    </xf>
    <xf numFmtId="0" fontId="9" fillId="0" borderId="0" xfId="10" applyFont="1" applyAlignment="1">
      <alignment horizontal="center" vertical="center"/>
    </xf>
    <xf numFmtId="0" fontId="25" fillId="0" borderId="0" xfId="10" applyFont="1" applyAlignment="1">
      <alignment vertical="center"/>
    </xf>
    <xf numFmtId="0" fontId="25" fillId="0" borderId="0" xfId="10" applyFont="1" applyFill="1" applyAlignment="1">
      <alignment vertical="center"/>
    </xf>
    <xf numFmtId="0" fontId="25" fillId="0" borderId="0" xfId="10" applyFont="1" applyBorder="1" applyAlignment="1">
      <alignment vertical="center"/>
    </xf>
    <xf numFmtId="4" fontId="10" fillId="0" borderId="0" xfId="10" applyNumberFormat="1" applyFont="1" applyFill="1" applyBorder="1" applyAlignment="1" applyProtection="1">
      <alignment horizontal="left" vertical="center" wrapText="1"/>
    </xf>
    <xf numFmtId="4" fontId="10" fillId="0" borderId="0" xfId="10" applyNumberFormat="1" applyFont="1" applyBorder="1" applyAlignment="1">
      <alignment vertical="center"/>
    </xf>
    <xf numFmtId="0" fontId="10" fillId="0" borderId="1" xfId="10" applyNumberFormat="1" applyFont="1" applyFill="1" applyBorder="1" applyAlignment="1" applyProtection="1">
      <alignment horizontal="left" vertical="center"/>
    </xf>
    <xf numFmtId="4" fontId="10" fillId="0" borderId="1" xfId="10" applyNumberFormat="1" applyFont="1" applyFill="1" applyBorder="1" applyAlignment="1" applyProtection="1">
      <alignment horizontal="left" vertical="center" wrapText="1"/>
    </xf>
    <xf numFmtId="0" fontId="10" fillId="0" borderId="0" xfId="10" applyNumberFormat="1" applyFont="1" applyFill="1" applyBorder="1" applyAlignment="1" applyProtection="1">
      <alignment horizontal="left" vertical="center" wrapText="1"/>
    </xf>
    <xf numFmtId="0" fontId="10" fillId="0" borderId="1" xfId="10" applyFont="1" applyBorder="1" applyAlignment="1">
      <alignment vertical="center"/>
    </xf>
    <xf numFmtId="0" fontId="10" fillId="0" borderId="4" xfId="10" applyFont="1" applyBorder="1" applyAlignment="1">
      <alignment vertical="center"/>
    </xf>
    <xf numFmtId="4" fontId="10" fillId="0" borderId="2" xfId="10" applyNumberFormat="1" applyFont="1" applyBorder="1" applyAlignment="1">
      <alignment vertical="center"/>
    </xf>
    <xf numFmtId="0" fontId="10" fillId="0" borderId="2" xfId="10" applyFont="1" applyBorder="1" applyAlignment="1">
      <alignment vertical="center"/>
    </xf>
    <xf numFmtId="0" fontId="25" fillId="0" borderId="2" xfId="10" applyFont="1" applyFill="1" applyBorder="1" applyAlignment="1">
      <alignment vertical="center"/>
    </xf>
    <xf numFmtId="0" fontId="25" fillId="0" borderId="2" xfId="10" applyFont="1" applyFill="1" applyBorder="1" applyAlignment="1">
      <alignment horizontal="center" vertical="center"/>
    </xf>
    <xf numFmtId="0" fontId="25" fillId="3" borderId="0" xfId="10" applyFont="1" applyFill="1" applyBorder="1" applyAlignment="1">
      <alignment vertical="center"/>
    </xf>
    <xf numFmtId="0" fontId="10" fillId="2" borderId="0" xfId="10" applyFont="1" applyFill="1" applyBorder="1" applyAlignment="1">
      <alignment vertical="center"/>
    </xf>
    <xf numFmtId="0" fontId="25" fillId="0" borderId="0" xfId="0" applyFont="1" applyAlignment="1">
      <alignment vertical="center"/>
    </xf>
    <xf numFmtId="0" fontId="9" fillId="2" borderId="0" xfId="10" applyFont="1" applyFill="1" applyBorder="1" applyAlignment="1">
      <alignment vertical="center" wrapText="1"/>
    </xf>
    <xf numFmtId="3" fontId="10" fillId="2" borderId="0" xfId="10" applyNumberFormat="1" applyFont="1" applyFill="1" applyBorder="1" applyAlignment="1" applyProtection="1">
      <alignment vertical="center"/>
      <protection locked="0"/>
    </xf>
    <xf numFmtId="0" fontId="9" fillId="5" borderId="0" xfId="10" applyFont="1" applyFill="1" applyBorder="1" applyAlignment="1">
      <alignment vertical="center" wrapText="1"/>
    </xf>
    <xf numFmtId="3" fontId="10" fillId="5" borderId="0" xfId="10" applyNumberFormat="1" applyFont="1" applyFill="1" applyBorder="1" applyAlignment="1" applyProtection="1">
      <alignment vertical="center"/>
      <protection locked="0"/>
    </xf>
    <xf numFmtId="3" fontId="10" fillId="0" borderId="0" xfId="10" applyNumberFormat="1" applyFont="1" applyFill="1" applyBorder="1" applyAlignment="1" applyProtection="1">
      <alignment vertical="center"/>
      <protection locked="0"/>
    </xf>
    <xf numFmtId="0" fontId="22" fillId="2" borderId="0" xfId="10" applyFont="1" applyFill="1" applyBorder="1" applyAlignment="1">
      <alignment horizontal="left" vertical="center" wrapText="1"/>
    </xf>
    <xf numFmtId="0" fontId="22" fillId="2" borderId="0" xfId="10" applyFont="1" applyFill="1" applyBorder="1" applyAlignment="1">
      <alignment vertical="center" wrapText="1"/>
    </xf>
    <xf numFmtId="0" fontId="10" fillId="0" borderId="0" xfId="10" applyFont="1" applyFill="1" applyBorder="1" applyAlignment="1">
      <alignment vertical="center"/>
    </xf>
    <xf numFmtId="0" fontId="9" fillId="5" borderId="0" xfId="10" applyFont="1" applyFill="1" applyBorder="1" applyAlignment="1">
      <alignment horizontal="left" vertical="center" wrapText="1"/>
    </xf>
    <xf numFmtId="0" fontId="9" fillId="2" borderId="0" xfId="10" applyFont="1" applyFill="1" applyBorder="1" applyAlignment="1">
      <alignment horizontal="left" vertical="center"/>
    </xf>
    <xf numFmtId="3" fontId="21" fillId="3" borderId="0" xfId="10" applyNumberFormat="1" applyFont="1" applyFill="1" applyBorder="1" applyAlignment="1">
      <alignment horizontal="right" vertical="center" wrapText="1"/>
    </xf>
    <xf numFmtId="0" fontId="22" fillId="2" borderId="1" xfId="10" applyFont="1" applyFill="1" applyBorder="1" applyAlignment="1">
      <alignment horizontal="left" vertical="center" wrapText="1"/>
    </xf>
    <xf numFmtId="3" fontId="9" fillId="2" borderId="0" xfId="10" applyNumberFormat="1" applyFont="1" applyFill="1" applyBorder="1" applyAlignment="1">
      <alignment horizontal="right" vertical="center" wrapText="1"/>
    </xf>
    <xf numFmtId="3" fontId="25" fillId="3" borderId="0" xfId="10" applyNumberFormat="1" applyFont="1" applyFill="1" applyBorder="1" applyAlignment="1">
      <alignment vertical="center"/>
    </xf>
    <xf numFmtId="0" fontId="22" fillId="5" borderId="0" xfId="10" applyFont="1" applyFill="1" applyBorder="1" applyAlignment="1">
      <alignment vertical="center" wrapText="1"/>
    </xf>
    <xf numFmtId="0" fontId="10" fillId="2" borderId="0" xfId="10" applyFont="1" applyFill="1" applyBorder="1" applyAlignment="1">
      <alignment vertical="center" wrapText="1"/>
    </xf>
    <xf numFmtId="0" fontId="22" fillId="2" borderId="1" xfId="10" applyFont="1" applyFill="1" applyBorder="1" applyAlignment="1">
      <alignment vertical="center" wrapText="1"/>
    </xf>
    <xf numFmtId="0" fontId="25" fillId="2" borderId="1" xfId="10" applyFont="1" applyFill="1" applyBorder="1" applyAlignment="1">
      <alignment vertical="center" wrapText="1"/>
    </xf>
    <xf numFmtId="0" fontId="10" fillId="5" borderId="0" xfId="10" applyFont="1" applyFill="1" applyBorder="1" applyAlignment="1">
      <alignment vertical="center" wrapText="1"/>
    </xf>
    <xf numFmtId="3" fontId="21" fillId="3" borderId="0" xfId="10" applyNumberFormat="1" applyFont="1" applyFill="1" applyBorder="1" applyAlignment="1" applyProtection="1">
      <alignment horizontal="right" vertical="center" wrapText="1"/>
      <protection locked="0"/>
    </xf>
    <xf numFmtId="0" fontId="22" fillId="0" borderId="1" xfId="10" applyFont="1" applyFill="1" applyBorder="1" applyAlignment="1">
      <alignment vertical="center"/>
    </xf>
    <xf numFmtId="0" fontId="22" fillId="2" borderId="4" xfId="10" applyFont="1" applyFill="1" applyBorder="1" applyAlignment="1">
      <alignment horizontal="left" vertical="center" wrapText="1"/>
    </xf>
    <xf numFmtId="0" fontId="9" fillId="2" borderId="2" xfId="10" applyFont="1" applyFill="1" applyBorder="1" applyAlignment="1">
      <alignment horizontal="left" vertical="center"/>
    </xf>
    <xf numFmtId="3" fontId="9" fillId="2" borderId="2" xfId="10" applyNumberFormat="1" applyFont="1" applyFill="1" applyBorder="1" applyAlignment="1">
      <alignment horizontal="right" vertical="center" wrapText="1"/>
    </xf>
    <xf numFmtId="0" fontId="21" fillId="3" borderId="6" xfId="10" applyFont="1" applyFill="1" applyBorder="1" applyAlignment="1">
      <alignment horizontal="center" vertical="center" wrapText="1"/>
    </xf>
    <xf numFmtId="0" fontId="21" fillId="3" borderId="9" xfId="10" applyFont="1" applyFill="1" applyBorder="1" applyAlignment="1">
      <alignment horizontal="center" vertical="center" wrapText="1"/>
    </xf>
    <xf numFmtId="0" fontId="21" fillId="0" borderId="13" xfId="10" applyFont="1" applyFill="1" applyBorder="1" applyAlignment="1">
      <alignment horizontal="center" vertical="center" wrapText="1"/>
    </xf>
    <xf numFmtId="0" fontId="21" fillId="0" borderId="20" xfId="10" applyFont="1" applyFill="1" applyBorder="1" applyAlignment="1">
      <alignment horizontal="center" vertical="center" wrapText="1"/>
    </xf>
    <xf numFmtId="0" fontId="21" fillId="3" borderId="13" xfId="10" applyNumberFormat="1" applyFont="1" applyFill="1" applyBorder="1" applyAlignment="1" applyProtection="1">
      <alignment horizontal="left" vertical="center" wrapText="1"/>
    </xf>
    <xf numFmtId="3" fontId="25" fillId="3" borderId="20" xfId="10" applyNumberFormat="1" applyFont="1" applyFill="1" applyBorder="1" applyAlignment="1" applyProtection="1">
      <alignment vertical="center"/>
    </xf>
    <xf numFmtId="0" fontId="10" fillId="0" borderId="1" xfId="10" applyFont="1" applyFill="1" applyBorder="1" applyAlignment="1">
      <alignment vertical="center"/>
    </xf>
    <xf numFmtId="3" fontId="10" fillId="0" borderId="0" xfId="10" applyNumberFormat="1" applyFont="1" applyFill="1" applyBorder="1" applyAlignment="1" applyProtection="1">
      <alignment vertical="center"/>
    </xf>
    <xf numFmtId="3" fontId="25" fillId="3" borderId="0" xfId="10" applyNumberFormat="1" applyFont="1" applyFill="1" applyBorder="1" applyAlignment="1" applyProtection="1">
      <alignment vertical="center"/>
    </xf>
    <xf numFmtId="0" fontId="25" fillId="0" borderId="1" xfId="10" applyFont="1" applyFill="1" applyBorder="1" applyAlignment="1">
      <alignment vertical="center"/>
    </xf>
    <xf numFmtId="0" fontId="10" fillId="0" borderId="4" xfId="10" applyNumberFormat="1" applyFont="1" applyFill="1" applyBorder="1" applyAlignment="1" applyProtection="1">
      <alignment horizontal="left" vertical="center" wrapText="1"/>
    </xf>
    <xf numFmtId="3" fontId="10" fillId="0" borderId="2" xfId="10" applyNumberFormat="1" applyFont="1" applyFill="1" applyBorder="1" applyAlignment="1" applyProtection="1">
      <alignment vertical="center"/>
    </xf>
    <xf numFmtId="0" fontId="36" fillId="0" borderId="0" xfId="10" applyNumberFormat="1" applyFont="1" applyFill="1" applyBorder="1" applyAlignment="1" applyProtection="1">
      <alignment vertical="center"/>
    </xf>
    <xf numFmtId="0" fontId="37" fillId="0" borderId="0" xfId="10" applyNumberFormat="1" applyFont="1" applyFill="1" applyBorder="1" applyAlignment="1" applyProtection="1">
      <alignment horizontal="left" vertical="center" wrapText="1"/>
    </xf>
    <xf numFmtId="165" fontId="10" fillId="2" borderId="0" xfId="1" applyFont="1" applyFill="1" applyBorder="1" applyProtection="1"/>
    <xf numFmtId="0" fontId="21" fillId="3" borderId="8" xfId="10" applyFont="1" applyFill="1" applyBorder="1" applyAlignment="1" applyProtection="1">
      <alignment horizontal="center" vertical="center" wrapText="1"/>
    </xf>
    <xf numFmtId="0" fontId="21" fillId="3" borderId="8" xfId="0" applyFont="1" applyFill="1" applyBorder="1" applyAlignment="1" applyProtection="1">
      <alignment horizontal="center" vertical="center" wrapText="1"/>
    </xf>
    <xf numFmtId="0" fontId="21" fillId="3" borderId="7" xfId="10" applyFont="1" applyFill="1" applyBorder="1" applyAlignment="1" applyProtection="1">
      <alignment horizontal="center" vertical="center" wrapText="1"/>
    </xf>
    <xf numFmtId="0" fontId="21" fillId="3" borderId="0" xfId="1" applyNumberFormat="1" applyFont="1" applyFill="1" applyBorder="1" applyAlignment="1" applyProtection="1">
      <alignment vertical="top"/>
    </xf>
    <xf numFmtId="0" fontId="21" fillId="2" borderId="3" xfId="1" applyNumberFormat="1" applyFont="1" applyFill="1" applyBorder="1" applyAlignment="1" applyProtection="1">
      <alignment vertical="top"/>
    </xf>
    <xf numFmtId="0" fontId="9" fillId="2" borderId="0" xfId="0" applyFont="1" applyFill="1" applyBorder="1" applyAlignment="1" applyProtection="1">
      <alignment vertical="top"/>
    </xf>
    <xf numFmtId="0" fontId="9" fillId="2" borderId="3" xfId="0" applyFont="1" applyFill="1" applyBorder="1" applyAlignment="1" applyProtection="1">
      <alignment vertical="top"/>
    </xf>
    <xf numFmtId="0" fontId="21" fillId="3" borderId="0" xfId="0" applyFont="1" applyFill="1" applyBorder="1" applyAlignment="1" applyProtection="1">
      <alignment vertical="top"/>
    </xf>
    <xf numFmtId="3" fontId="21" fillId="3" borderId="0" xfId="0" applyNumberFormat="1" applyFont="1" applyFill="1" applyBorder="1" applyAlignment="1" applyProtection="1">
      <alignment horizontal="center" vertical="top"/>
      <protection locked="0"/>
    </xf>
    <xf numFmtId="3" fontId="21" fillId="3" borderId="0" xfId="0" applyNumberFormat="1" applyFont="1" applyFill="1" applyBorder="1" applyAlignment="1" applyProtection="1">
      <alignment horizontal="right" vertical="top"/>
    </xf>
    <xf numFmtId="0" fontId="21" fillId="2" borderId="3" xfId="0" applyFont="1" applyFill="1" applyBorder="1" applyAlignment="1" applyProtection="1">
      <alignment vertical="top"/>
    </xf>
    <xf numFmtId="0" fontId="38" fillId="2" borderId="0" xfId="0" applyFont="1" applyFill="1" applyBorder="1" applyAlignment="1" applyProtection="1">
      <alignment vertical="top"/>
    </xf>
    <xf numFmtId="3" fontId="10" fillId="2" borderId="0" xfId="0" applyNumberFormat="1" applyFont="1" applyFill="1" applyBorder="1" applyAlignment="1" applyProtection="1">
      <alignment horizontal="center" vertical="top"/>
      <protection locked="0"/>
    </xf>
    <xf numFmtId="3" fontId="10" fillId="2" borderId="0" xfId="0" applyNumberFormat="1" applyFont="1" applyFill="1" applyBorder="1" applyAlignment="1" applyProtection="1">
      <alignment horizontal="right" vertical="top"/>
      <protection locked="0"/>
    </xf>
    <xf numFmtId="0" fontId="22" fillId="2" borderId="3" xfId="0" applyFont="1" applyFill="1" applyBorder="1" applyAlignment="1" applyProtection="1">
      <alignment vertical="top"/>
    </xf>
    <xf numFmtId="0" fontId="38" fillId="4" borderId="0" xfId="0" applyFont="1" applyFill="1" applyBorder="1" applyAlignment="1" applyProtection="1">
      <alignment vertical="top"/>
    </xf>
    <xf numFmtId="0" fontId="9" fillId="4" borderId="0" xfId="0" applyFont="1" applyFill="1" applyBorder="1" applyAlignment="1" applyProtection="1">
      <alignment vertical="top"/>
    </xf>
    <xf numFmtId="3" fontId="10" fillId="4" borderId="0" xfId="0" applyNumberFormat="1" applyFont="1" applyFill="1" applyBorder="1" applyAlignment="1" applyProtection="1">
      <alignment horizontal="center" vertical="top"/>
      <protection locked="0"/>
    </xf>
    <xf numFmtId="3" fontId="10" fillId="4" borderId="0" xfId="0" applyNumberFormat="1" applyFont="1" applyFill="1" applyBorder="1" applyAlignment="1" applyProtection="1">
      <alignment horizontal="right" vertical="top"/>
      <protection locked="0"/>
    </xf>
    <xf numFmtId="0" fontId="10" fillId="2" borderId="0" xfId="0" applyFont="1" applyFill="1" applyBorder="1" applyAlignment="1" applyProtection="1">
      <alignment vertical="top"/>
    </xf>
    <xf numFmtId="0" fontId="9" fillId="2" borderId="0" xfId="0" applyFont="1" applyFill="1" applyBorder="1" applyAlignment="1" applyProtection="1">
      <alignment horizontal="center" vertical="top"/>
      <protection locked="0"/>
    </xf>
    <xf numFmtId="0" fontId="9" fillId="2" borderId="0" xfId="0" applyFont="1" applyFill="1" applyBorder="1" applyAlignment="1" applyProtection="1">
      <alignment horizontal="right" vertical="top"/>
      <protection locked="0"/>
    </xf>
    <xf numFmtId="0" fontId="22" fillId="4" borderId="0" xfId="0" applyFont="1" applyFill="1" applyBorder="1" applyAlignment="1" applyProtection="1">
      <alignment vertical="top"/>
    </xf>
    <xf numFmtId="0" fontId="10" fillId="4" borderId="0" xfId="0" applyNumberFormat="1" applyFont="1" applyFill="1" applyBorder="1" applyAlignment="1" applyProtection="1">
      <alignment horizontal="right" vertical="top"/>
      <protection locked="0"/>
    </xf>
    <xf numFmtId="0" fontId="9" fillId="2" borderId="0" xfId="0" applyFont="1" applyFill="1" applyBorder="1" applyAlignment="1" applyProtection="1">
      <alignment horizontal="right" vertical="top"/>
    </xf>
    <xf numFmtId="0" fontId="32" fillId="3" borderId="0" xfId="0" applyFont="1" applyFill="1" applyBorder="1" applyAlignment="1" applyProtection="1">
      <alignment vertical="top"/>
    </xf>
    <xf numFmtId="3" fontId="32" fillId="3" borderId="0" xfId="0" applyNumberFormat="1" applyFont="1" applyFill="1" applyBorder="1" applyAlignment="1" applyProtection="1">
      <alignment horizontal="center" vertical="top"/>
      <protection locked="0"/>
    </xf>
    <xf numFmtId="3" fontId="32" fillId="3" borderId="0" xfId="0" applyNumberFormat="1" applyFont="1" applyFill="1" applyBorder="1" applyAlignment="1" applyProtection="1">
      <alignment horizontal="right" vertical="top"/>
    </xf>
    <xf numFmtId="0" fontId="32" fillId="2" borderId="3" xfId="0" applyFont="1" applyFill="1" applyBorder="1" applyAlignment="1" applyProtection="1">
      <alignment vertical="top"/>
    </xf>
    <xf numFmtId="0" fontId="9" fillId="2" borderId="0" xfId="0" applyFont="1" applyFill="1" applyBorder="1" applyAlignment="1" applyProtection="1">
      <alignment horizontal="left" vertical="top"/>
    </xf>
    <xf numFmtId="0" fontId="35" fillId="2" borderId="3" xfId="0" applyFont="1" applyFill="1" applyBorder="1" applyAlignment="1" applyProtection="1">
      <alignment vertical="top"/>
    </xf>
    <xf numFmtId="0" fontId="22" fillId="4" borderId="0" xfId="0" applyFont="1" applyFill="1" applyBorder="1" applyAlignment="1" applyProtection="1">
      <alignment horizontal="center" vertical="top"/>
      <protection locked="0"/>
    </xf>
    <xf numFmtId="0" fontId="22" fillId="2" borderId="0" xfId="0" applyFont="1" applyFill="1" applyBorder="1" applyAlignment="1" applyProtection="1">
      <alignment vertical="top"/>
    </xf>
    <xf numFmtId="0" fontId="22" fillId="2" borderId="0" xfId="0" applyFont="1" applyFill="1" applyBorder="1" applyAlignment="1" applyProtection="1">
      <alignment horizontal="center" vertical="top"/>
      <protection locked="0"/>
    </xf>
    <xf numFmtId="3" fontId="32" fillId="3" borderId="0" xfId="0" applyNumberFormat="1" applyFont="1" applyFill="1" applyBorder="1" applyAlignment="1" applyProtection="1">
      <alignment horizontal="center" vertical="top"/>
    </xf>
    <xf numFmtId="3" fontId="25" fillId="3" borderId="0" xfId="0" applyNumberFormat="1" applyFont="1" applyFill="1" applyBorder="1" applyAlignment="1" applyProtection="1">
      <alignment horizontal="center" vertical="top"/>
      <protection locked="0"/>
    </xf>
    <xf numFmtId="3" fontId="32" fillId="3" borderId="0" xfId="0" applyNumberFormat="1" applyFont="1" applyFill="1" applyBorder="1" applyAlignment="1" applyProtection="1">
      <alignment horizontal="right" vertical="top"/>
      <protection locked="0"/>
    </xf>
    <xf numFmtId="0" fontId="25" fillId="2" borderId="3" xfId="0" applyFont="1" applyFill="1" applyBorder="1" applyAlignment="1" applyProtection="1">
      <alignment vertical="top"/>
    </xf>
    <xf numFmtId="0" fontId="32" fillId="3" borderId="2" xfId="0" applyFont="1" applyFill="1" applyBorder="1" applyAlignment="1" applyProtection="1">
      <alignment vertical="top"/>
    </xf>
    <xf numFmtId="3" fontId="32" fillId="3" borderId="2" xfId="0" applyNumberFormat="1" applyFont="1" applyFill="1" applyBorder="1" applyAlignment="1" applyProtection="1">
      <alignment horizontal="center" vertical="top"/>
    </xf>
    <xf numFmtId="3" fontId="32" fillId="3" borderId="2" xfId="0" applyNumberFormat="1" applyFont="1" applyFill="1" applyBorder="1" applyAlignment="1" applyProtection="1">
      <alignment horizontal="right" vertical="top"/>
    </xf>
    <xf numFmtId="0" fontId="32" fillId="2" borderId="5" xfId="0" applyFont="1" applyFill="1" applyBorder="1" applyAlignment="1" applyProtection="1">
      <alignment vertical="top"/>
    </xf>
    <xf numFmtId="0" fontId="22" fillId="0" borderId="0" xfId="0" applyFont="1"/>
    <xf numFmtId="0" fontId="35" fillId="2" borderId="0" xfId="18" applyFont="1" applyFill="1" applyAlignment="1">
      <alignment vertical="center"/>
    </xf>
    <xf numFmtId="0" fontId="22" fillId="2" borderId="0" xfId="0" applyFont="1" applyFill="1" applyAlignment="1">
      <alignment vertical="center"/>
    </xf>
    <xf numFmtId="0" fontId="35" fillId="2" borderId="0" xfId="18" applyFont="1" applyFill="1" applyAlignment="1">
      <alignment horizontal="center" vertical="center"/>
    </xf>
    <xf numFmtId="37" fontId="21" fillId="3" borderId="6" xfId="20" applyNumberFormat="1" applyFont="1" applyFill="1" applyBorder="1" applyAlignment="1" applyProtection="1">
      <alignment horizontal="center" vertical="center"/>
    </xf>
    <xf numFmtId="37" fontId="21" fillId="3" borderId="6" xfId="20" applyNumberFormat="1" applyFont="1" applyFill="1" applyBorder="1" applyAlignment="1" applyProtection="1">
      <alignment horizontal="center" vertical="center" wrapText="1"/>
    </xf>
    <xf numFmtId="3" fontId="34" fillId="5" borderId="3" xfId="31" applyNumberFormat="1" applyFont="1" applyFill="1" applyBorder="1" applyAlignment="1" applyProtection="1">
      <alignment horizontal="right" vertical="center"/>
      <protection locked="0"/>
    </xf>
    <xf numFmtId="3" fontId="34" fillId="5" borderId="3" xfId="31" applyNumberFormat="1" applyFont="1" applyFill="1" applyBorder="1" applyAlignment="1" applyProtection="1">
      <alignment horizontal="right" vertical="center"/>
    </xf>
    <xf numFmtId="3" fontId="34" fillId="2" borderId="3" xfId="31" applyNumberFormat="1" applyFont="1" applyFill="1" applyBorder="1" applyAlignment="1" applyProtection="1">
      <alignment horizontal="right" vertical="center"/>
      <protection locked="0"/>
    </xf>
    <xf numFmtId="3" fontId="34" fillId="2" borderId="3" xfId="31" applyNumberFormat="1" applyFont="1" applyFill="1" applyBorder="1" applyAlignment="1" applyProtection="1">
      <alignment horizontal="right" vertical="center"/>
    </xf>
    <xf numFmtId="3" fontId="34" fillId="0" borderId="3" xfId="31" applyNumberFormat="1" applyFont="1" applyFill="1" applyBorder="1" applyAlignment="1" applyProtection="1">
      <alignment horizontal="right" vertical="center"/>
      <protection locked="0"/>
    </xf>
    <xf numFmtId="0" fontId="34" fillId="2" borderId="4" xfId="18" applyFont="1" applyFill="1" applyBorder="1" applyAlignment="1">
      <alignment horizontal="center" vertical="center"/>
    </xf>
    <xf numFmtId="0" fontId="34" fillId="2" borderId="2" xfId="18" applyFont="1" applyFill="1" applyBorder="1" applyAlignment="1">
      <alignment horizontal="center" vertical="center"/>
    </xf>
    <xf numFmtId="0" fontId="34" fillId="2" borderId="5" xfId="18" applyFont="1" applyFill="1" applyBorder="1" applyAlignment="1">
      <alignment vertical="center" wrapText="1"/>
    </xf>
    <xf numFmtId="3" fontId="34" fillId="2" borderId="5" xfId="31" applyNumberFormat="1" applyFont="1" applyFill="1" applyBorder="1" applyAlignment="1">
      <alignment horizontal="center" vertical="center"/>
    </xf>
    <xf numFmtId="3" fontId="34" fillId="2" borderId="5" xfId="31" applyNumberFormat="1" applyFont="1" applyFill="1" applyBorder="1" applyAlignment="1">
      <alignment horizontal="right" vertical="center"/>
    </xf>
    <xf numFmtId="0" fontId="21" fillId="3" borderId="9" xfId="18" applyFont="1" applyFill="1" applyBorder="1" applyAlignment="1">
      <alignment horizontal="centerContinuous" vertical="center"/>
    </xf>
    <xf numFmtId="0" fontId="21" fillId="3" borderId="8" xfId="18" applyFont="1" applyFill="1" applyBorder="1" applyAlignment="1">
      <alignment horizontal="centerContinuous" vertical="center"/>
    </xf>
    <xf numFmtId="0" fontId="21" fillId="3" borderId="7" xfId="18" applyFont="1" applyFill="1" applyBorder="1" applyAlignment="1">
      <alignment horizontal="left" vertical="center" wrapText="1"/>
    </xf>
    <xf numFmtId="3" fontId="21" fillId="3" borderId="6" xfId="18" applyNumberFormat="1" applyFont="1" applyFill="1" applyBorder="1" applyAlignment="1" applyProtection="1">
      <alignment horizontal="right" vertical="center"/>
    </xf>
    <xf numFmtId="3" fontId="40" fillId="0" borderId="0" xfId="0" applyNumberFormat="1" applyFont="1" applyAlignment="1">
      <alignment vertical="center"/>
    </xf>
    <xf numFmtId="0" fontId="34" fillId="2" borderId="1" xfId="18" applyFont="1" applyFill="1" applyBorder="1" applyAlignment="1">
      <alignment horizontal="center" vertical="center"/>
    </xf>
    <xf numFmtId="3" fontId="39" fillId="2" borderId="11" xfId="0" applyNumberFormat="1" applyFont="1" applyFill="1" applyBorder="1" applyAlignment="1" applyProtection="1">
      <alignment horizontal="right" vertical="center" wrapText="1"/>
      <protection locked="0"/>
    </xf>
    <xf numFmtId="3" fontId="39" fillId="2" borderId="11" xfId="0" applyNumberFormat="1" applyFont="1" applyFill="1" applyBorder="1" applyAlignment="1">
      <alignment horizontal="right" vertical="center" wrapText="1"/>
    </xf>
    <xf numFmtId="0" fontId="34" fillId="5" borderId="1" xfId="18" applyFont="1" applyFill="1" applyBorder="1" applyAlignment="1">
      <alignment horizontal="center" vertical="center"/>
    </xf>
    <xf numFmtId="0" fontId="39" fillId="5" borderId="0" xfId="0" applyFont="1" applyFill="1" applyBorder="1" applyAlignment="1">
      <alignment horizontal="left" vertical="center"/>
    </xf>
    <xf numFmtId="0" fontId="39" fillId="5" borderId="3" xfId="0" applyFont="1" applyFill="1" applyBorder="1" applyAlignment="1">
      <alignment horizontal="left" vertical="center" wrapText="1"/>
    </xf>
    <xf numFmtId="3" fontId="39" fillId="5" borderId="11" xfId="0" applyNumberFormat="1" applyFont="1" applyFill="1" applyBorder="1" applyAlignment="1" applyProtection="1">
      <alignment horizontal="right" vertical="center" wrapText="1"/>
      <protection locked="0"/>
    </xf>
    <xf numFmtId="3" fontId="39" fillId="5" borderId="11" xfId="0" applyNumberFormat="1" applyFont="1" applyFill="1" applyBorder="1" applyAlignment="1">
      <alignment horizontal="right" vertical="center" wrapText="1"/>
    </xf>
    <xf numFmtId="0" fontId="22" fillId="0" borderId="0" xfId="0" applyFont="1" applyBorder="1" applyAlignment="1">
      <alignment vertical="center"/>
    </xf>
    <xf numFmtId="0" fontId="39" fillId="2" borderId="3" xfId="0" applyFont="1" applyFill="1" applyBorder="1" applyAlignment="1">
      <alignment vertical="center" wrapText="1"/>
    </xf>
    <xf numFmtId="0" fontId="42" fillId="2" borderId="1" xfId="18" applyFont="1" applyFill="1" applyBorder="1" applyAlignment="1">
      <alignment horizontal="left" vertical="center"/>
    </xf>
    <xf numFmtId="0" fontId="42" fillId="5" borderId="1" xfId="18" applyFont="1" applyFill="1" applyBorder="1" applyAlignment="1">
      <alignment horizontal="left" vertical="center"/>
    </xf>
    <xf numFmtId="0" fontId="39" fillId="5" borderId="0" xfId="0" applyFont="1" applyFill="1" applyBorder="1" applyAlignment="1">
      <alignment horizontal="left" vertical="center" wrapText="1"/>
    </xf>
    <xf numFmtId="0" fontId="42" fillId="2" borderId="1" xfId="18" applyFont="1" applyFill="1" applyBorder="1" applyAlignment="1">
      <alignment horizontal="center" vertical="center"/>
    </xf>
    <xf numFmtId="0" fontId="35" fillId="0" borderId="0" xfId="0" applyFont="1" applyBorder="1" applyAlignment="1">
      <alignment vertical="center"/>
    </xf>
    <xf numFmtId="0" fontId="35" fillId="0" borderId="3" xfId="0" applyFont="1" applyBorder="1" applyAlignment="1">
      <alignment vertical="center"/>
    </xf>
    <xf numFmtId="3" fontId="42" fillId="2" borderId="11" xfId="31" applyNumberFormat="1" applyFont="1" applyFill="1" applyBorder="1" applyAlignment="1">
      <alignment horizontal="right" vertical="center"/>
    </xf>
    <xf numFmtId="0" fontId="21" fillId="3" borderId="1" xfId="18" applyFont="1" applyFill="1" applyBorder="1" applyAlignment="1">
      <alignment horizontal="left" vertical="center"/>
    </xf>
    <xf numFmtId="0" fontId="25" fillId="3" borderId="0" xfId="18" applyFont="1" applyFill="1" applyBorder="1" applyAlignment="1">
      <alignment horizontal="center" vertical="center"/>
    </xf>
    <xf numFmtId="0" fontId="25" fillId="3" borderId="3" xfId="0" applyFont="1" applyFill="1" applyBorder="1" applyAlignment="1">
      <alignment vertical="center" wrapText="1"/>
    </xf>
    <xf numFmtId="3" fontId="21" fillId="3" borderId="11" xfId="31" applyNumberFormat="1" applyFont="1" applyFill="1" applyBorder="1" applyAlignment="1">
      <alignment horizontal="right" vertical="center"/>
    </xf>
    <xf numFmtId="3" fontId="21" fillId="3" borderId="6" xfId="18" applyNumberFormat="1" applyFont="1" applyFill="1" applyBorder="1" applyAlignment="1">
      <alignment horizontal="right" vertical="center"/>
    </xf>
    <xf numFmtId="0" fontId="25" fillId="2" borderId="20" xfId="0" applyFont="1" applyFill="1" applyBorder="1" applyAlignment="1">
      <alignment vertical="center" wrapText="1"/>
    </xf>
    <xf numFmtId="3" fontId="25" fillId="2" borderId="20" xfId="0" applyNumberFormat="1" applyFont="1" applyFill="1" applyBorder="1" applyAlignment="1">
      <alignment vertical="center" wrapText="1"/>
    </xf>
    <xf numFmtId="0" fontId="22" fillId="2" borderId="0" xfId="0" applyFont="1" applyFill="1"/>
    <xf numFmtId="37" fontId="21" fillId="3" borderId="6" xfId="20" applyNumberFormat="1" applyFont="1" applyFill="1" applyBorder="1" applyAlignment="1" applyProtection="1">
      <alignment horizontal="center" wrapText="1"/>
    </xf>
    <xf numFmtId="37" fontId="21" fillId="3" borderId="6" xfId="20" applyNumberFormat="1" applyFont="1" applyFill="1" applyBorder="1" applyAlignment="1" applyProtection="1">
      <alignment horizontal="center"/>
    </xf>
    <xf numFmtId="0" fontId="22" fillId="2" borderId="1" xfId="0" applyFont="1" applyFill="1" applyBorder="1" applyAlignment="1">
      <alignment horizontal="justify" vertical="center" wrapText="1"/>
    </xf>
    <xf numFmtId="0" fontId="22" fillId="2" borderId="3" xfId="0" applyFont="1" applyFill="1" applyBorder="1" applyAlignment="1">
      <alignment horizontal="justify" vertical="center" wrapText="1"/>
    </xf>
    <xf numFmtId="0" fontId="22" fillId="2" borderId="11" xfId="0" applyFont="1" applyFill="1" applyBorder="1" applyAlignment="1">
      <alignment horizontal="justify" vertical="center" wrapText="1"/>
    </xf>
    <xf numFmtId="0" fontId="22" fillId="0" borderId="11" xfId="0" applyFont="1" applyFill="1" applyBorder="1" applyAlignment="1">
      <alignment horizontal="justify" vertical="center" wrapText="1"/>
    </xf>
    <xf numFmtId="3" fontId="39" fillId="2" borderId="11" xfId="0" applyNumberFormat="1" applyFont="1" applyFill="1" applyBorder="1" applyAlignment="1" applyProtection="1">
      <alignment vertical="center" wrapText="1"/>
      <protection locked="0"/>
    </xf>
    <xf numFmtId="3" fontId="39" fillId="2" borderId="11" xfId="0" applyNumberFormat="1" applyFont="1" applyFill="1" applyBorder="1" applyAlignment="1" applyProtection="1">
      <alignment vertical="center" wrapText="1"/>
    </xf>
    <xf numFmtId="3" fontId="39" fillId="0" borderId="11" xfId="0" applyNumberFormat="1" applyFont="1" applyFill="1" applyBorder="1" applyAlignment="1" applyProtection="1">
      <alignment vertical="center" wrapText="1"/>
      <protection locked="0"/>
    </xf>
    <xf numFmtId="0" fontId="22" fillId="2" borderId="1" xfId="0" applyFont="1" applyFill="1" applyBorder="1" applyAlignment="1">
      <alignment horizontal="justify" vertical="top" wrapText="1"/>
    </xf>
    <xf numFmtId="0" fontId="22" fillId="2" borderId="3" xfId="0" applyFont="1" applyFill="1" applyBorder="1" applyAlignment="1" applyProtection="1">
      <alignment horizontal="justify" vertical="top" wrapText="1"/>
      <protection locked="0"/>
    </xf>
    <xf numFmtId="166" fontId="39" fillId="2" borderId="11" xfId="0" applyNumberFormat="1" applyFont="1" applyFill="1" applyBorder="1" applyAlignment="1" applyProtection="1">
      <alignment vertical="center" wrapText="1"/>
      <protection locked="0"/>
    </xf>
    <xf numFmtId="1" fontId="39" fillId="2" borderId="11" xfId="0" applyNumberFormat="1" applyFont="1" applyFill="1" applyBorder="1" applyAlignment="1" applyProtection="1">
      <alignment vertical="center" wrapText="1"/>
    </xf>
    <xf numFmtId="166" fontId="39" fillId="0" borderId="11" xfId="0" applyNumberFormat="1" applyFont="1" applyFill="1" applyBorder="1" applyAlignment="1" applyProtection="1">
      <alignment vertical="center" wrapText="1"/>
      <protection locked="0"/>
    </xf>
    <xf numFmtId="0" fontId="22" fillId="2" borderId="4" xfId="0" applyFont="1" applyFill="1" applyBorder="1" applyAlignment="1">
      <alignment horizontal="justify" vertical="top" wrapText="1"/>
    </xf>
    <xf numFmtId="0" fontId="22" fillId="2" borderId="5" xfId="0" applyFont="1" applyFill="1" applyBorder="1" applyAlignment="1">
      <alignment horizontal="justify" vertical="top" wrapText="1"/>
    </xf>
    <xf numFmtId="0" fontId="22" fillId="2" borderId="12" xfId="0" applyFont="1" applyFill="1" applyBorder="1" applyAlignment="1">
      <alignment horizontal="justify" vertical="top" wrapText="1"/>
    </xf>
    <xf numFmtId="1" fontId="22" fillId="2" borderId="12" xfId="0" applyNumberFormat="1" applyFont="1" applyFill="1" applyBorder="1" applyAlignment="1">
      <alignment horizontal="justify" vertical="top" wrapText="1"/>
    </xf>
    <xf numFmtId="0" fontId="22" fillId="0" borderId="12" xfId="0" applyFont="1" applyFill="1" applyBorder="1" applyAlignment="1">
      <alignment horizontal="justify" vertical="top" wrapText="1"/>
    </xf>
    <xf numFmtId="0" fontId="21" fillId="3" borderId="4" xfId="0" applyFont="1" applyFill="1" applyBorder="1" applyAlignment="1">
      <alignment horizontal="justify" vertical="top" wrapText="1"/>
    </xf>
    <xf numFmtId="0" fontId="21" fillId="3" borderId="5" xfId="0" applyFont="1" applyFill="1" applyBorder="1" applyAlignment="1">
      <alignment horizontal="justify" vertical="top" wrapText="1"/>
    </xf>
    <xf numFmtId="3" fontId="21" fillId="3" borderId="6" xfId="0" applyNumberFormat="1" applyFont="1" applyFill="1" applyBorder="1" applyAlignment="1">
      <alignment vertical="center" wrapText="1"/>
    </xf>
    <xf numFmtId="0" fontId="10" fillId="0" borderId="0" xfId="0" applyFont="1" applyFill="1"/>
    <xf numFmtId="3" fontId="10" fillId="0" borderId="0" xfId="0" applyNumberFormat="1" applyFont="1" applyFill="1"/>
    <xf numFmtId="3" fontId="10" fillId="0" borderId="0" xfId="0" applyNumberFormat="1" applyFont="1"/>
    <xf numFmtId="0" fontId="24" fillId="2" borderId="0" xfId="0" applyFont="1" applyFill="1"/>
    <xf numFmtId="164" fontId="21" fillId="3" borderId="7" xfId="20" applyNumberFormat="1" applyFont="1" applyFill="1" applyBorder="1" applyAlignment="1" applyProtection="1">
      <alignment horizontal="center" vertical="center" wrapText="1"/>
    </xf>
    <xf numFmtId="0" fontId="22" fillId="2" borderId="13" xfId="0" applyFont="1" applyFill="1" applyBorder="1" applyAlignment="1">
      <alignment horizontal="justify" vertical="center" wrapText="1"/>
    </xf>
    <xf numFmtId="0" fontId="22" fillId="2" borderId="14" xfId="0" applyFont="1" applyFill="1" applyBorder="1" applyAlignment="1">
      <alignment horizontal="justify" vertical="center" wrapText="1"/>
    </xf>
    <xf numFmtId="3" fontId="22" fillId="2" borderId="10" xfId="0" applyNumberFormat="1" applyFont="1" applyFill="1" applyBorder="1" applyAlignment="1">
      <alignment horizontal="right" vertical="center" wrapText="1"/>
    </xf>
    <xf numFmtId="3" fontId="22" fillId="0" borderId="10" xfId="0" applyNumberFormat="1" applyFont="1" applyFill="1" applyBorder="1" applyAlignment="1">
      <alignment horizontal="right" vertical="center" wrapText="1"/>
    </xf>
    <xf numFmtId="3" fontId="22" fillId="0" borderId="11" xfId="0" applyNumberFormat="1" applyFont="1" applyFill="1" applyBorder="1" applyAlignment="1">
      <alignment horizontal="right" vertical="center" wrapText="1"/>
    </xf>
    <xf numFmtId="4" fontId="10" fillId="0" borderId="0" xfId="0" applyNumberFormat="1" applyFont="1" applyFill="1"/>
    <xf numFmtId="3" fontId="22" fillId="2" borderId="11" xfId="0" applyNumberFormat="1" applyFont="1" applyFill="1" applyBorder="1" applyAlignment="1">
      <alignment horizontal="right" vertical="center" wrapText="1"/>
    </xf>
    <xf numFmtId="4" fontId="22" fillId="0" borderId="11" xfId="0" applyNumberFormat="1" applyFont="1" applyFill="1" applyBorder="1" applyAlignment="1">
      <alignment horizontal="right" vertical="center" wrapText="1"/>
    </xf>
    <xf numFmtId="0" fontId="35" fillId="2" borderId="4" xfId="0" applyFont="1" applyFill="1" applyBorder="1" applyAlignment="1">
      <alignment horizontal="justify" vertical="center" wrapText="1"/>
    </xf>
    <xf numFmtId="0" fontId="35" fillId="2" borderId="5" xfId="0" applyFont="1" applyFill="1" applyBorder="1" applyAlignment="1">
      <alignment horizontal="justify" vertical="center" wrapText="1"/>
    </xf>
    <xf numFmtId="3" fontId="22" fillId="2" borderId="12" xfId="0" applyNumberFormat="1" applyFont="1" applyFill="1" applyBorder="1" applyAlignment="1">
      <alignment horizontal="right" vertical="center" wrapText="1"/>
    </xf>
    <xf numFmtId="3" fontId="22" fillId="0" borderId="12" xfId="0" applyNumberFormat="1" applyFont="1" applyFill="1" applyBorder="1" applyAlignment="1">
      <alignment horizontal="right" vertical="center" wrapText="1"/>
    </xf>
    <xf numFmtId="0" fontId="21" fillId="3" borderId="4" xfId="0" applyFont="1" applyFill="1" applyBorder="1" applyAlignment="1">
      <alignment horizontal="justify" vertical="center" wrapText="1"/>
    </xf>
    <xf numFmtId="0" fontId="21" fillId="3" borderId="5" xfId="0" applyFont="1" applyFill="1" applyBorder="1" applyAlignment="1">
      <alignment horizontal="justify" vertical="center" wrapText="1"/>
    </xf>
    <xf numFmtId="3" fontId="21" fillId="3" borderId="12" xfId="0" applyNumberFormat="1" applyFont="1" applyFill="1" applyBorder="1" applyAlignment="1" applyProtection="1">
      <alignment horizontal="right" vertical="center" wrapText="1"/>
    </xf>
    <xf numFmtId="3" fontId="22" fillId="2" borderId="0" xfId="0" applyNumberFormat="1" applyFont="1" applyFill="1"/>
    <xf numFmtId="37" fontId="21" fillId="3" borderId="20" xfId="20" applyNumberFormat="1" applyFont="1" applyFill="1" applyBorder="1" applyAlignment="1" applyProtection="1">
      <alignment horizontal="center" vertical="center"/>
    </xf>
    <xf numFmtId="37" fontId="21" fillId="0" borderId="1" xfId="20" applyNumberFormat="1" applyFont="1" applyFill="1" applyBorder="1" applyAlignment="1" applyProtection="1">
      <alignment horizontal="center" vertical="center"/>
    </xf>
    <xf numFmtId="37" fontId="21" fillId="0" borderId="0" xfId="20" applyNumberFormat="1" applyFont="1" applyFill="1" applyBorder="1" applyAlignment="1" applyProtection="1">
      <alignment horizontal="center" vertical="center"/>
    </xf>
    <xf numFmtId="37" fontId="21" fillId="0" borderId="11" xfId="20" applyNumberFormat="1" applyFont="1" applyFill="1" applyBorder="1" applyAlignment="1" applyProtection="1">
      <alignment horizontal="center"/>
    </xf>
    <xf numFmtId="3" fontId="21" fillId="3" borderId="11" xfId="31" applyNumberFormat="1" applyFont="1" applyFill="1" applyBorder="1" applyAlignment="1">
      <alignment horizontal="right"/>
    </xf>
    <xf numFmtId="0" fontId="39" fillId="0" borderId="1" xfId="0" applyFont="1" applyFill="1" applyBorder="1" applyAlignment="1">
      <alignment horizontal="center" vertical="center" wrapText="1"/>
    </xf>
    <xf numFmtId="0" fontId="39" fillId="2" borderId="0" xfId="0" applyFont="1" applyFill="1" applyBorder="1" applyAlignment="1">
      <alignment vertical="center"/>
    </xf>
    <xf numFmtId="0" fontId="39" fillId="2" borderId="0" xfId="0" applyFont="1" applyFill="1" applyBorder="1" applyAlignment="1">
      <alignment vertical="center" wrapText="1"/>
    </xf>
    <xf numFmtId="3" fontId="34" fillId="2" borderId="11" xfId="31" applyNumberFormat="1" applyFont="1" applyFill="1" applyBorder="1" applyAlignment="1" applyProtection="1">
      <alignment horizontal="right" wrapText="1"/>
      <protection locked="0"/>
    </xf>
    <xf numFmtId="3" fontId="34" fillId="0" borderId="11" xfId="31" applyNumberFormat="1" applyFont="1" applyFill="1" applyBorder="1" applyAlignment="1" applyProtection="1">
      <alignment horizontal="right" wrapText="1"/>
      <protection locked="0"/>
    </xf>
    <xf numFmtId="3" fontId="34" fillId="2" borderId="11" xfId="31" applyNumberFormat="1" applyFont="1" applyFill="1" applyBorder="1" applyAlignment="1">
      <alignment horizontal="right" wrapText="1"/>
    </xf>
    <xf numFmtId="0" fontId="39" fillId="5" borderId="1" xfId="0" applyFont="1" applyFill="1" applyBorder="1" applyAlignment="1">
      <alignment horizontal="center" vertical="center" wrapText="1"/>
    </xf>
    <xf numFmtId="0" fontId="39" fillId="5" borderId="0" xfId="0" applyFont="1" applyFill="1" applyBorder="1" applyAlignment="1">
      <alignment vertical="center"/>
    </xf>
    <xf numFmtId="0" fontId="39" fillId="5" borderId="0" xfId="0" applyFont="1" applyFill="1" applyBorder="1" applyAlignment="1">
      <alignment vertical="center" wrapText="1"/>
    </xf>
    <xf numFmtId="3" fontId="34" fillId="5" borderId="11" xfId="31" applyNumberFormat="1" applyFont="1" applyFill="1" applyBorder="1" applyAlignment="1" applyProtection="1">
      <alignment horizontal="right" wrapText="1"/>
      <protection locked="0"/>
    </xf>
    <xf numFmtId="3" fontId="34" fillId="5" borderId="11" xfId="31" applyNumberFormat="1" applyFont="1" applyFill="1" applyBorder="1" applyAlignment="1">
      <alignment horizontal="right" wrapText="1"/>
    </xf>
    <xf numFmtId="3" fontId="21" fillId="3" borderId="11" xfId="31" applyNumberFormat="1" applyFont="1" applyFill="1" applyBorder="1" applyAlignment="1">
      <alignment horizontal="right" wrapText="1"/>
    </xf>
    <xf numFmtId="3" fontId="21" fillId="3" borderId="11" xfId="31" applyNumberFormat="1" applyFont="1" applyFill="1" applyBorder="1" applyAlignment="1" applyProtection="1">
      <alignment horizontal="right" wrapText="1"/>
      <protection locked="0"/>
    </xf>
    <xf numFmtId="0" fontId="39" fillId="2"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39" fillId="0" borderId="0" xfId="0" applyFont="1" applyBorder="1" applyAlignment="1">
      <alignment vertical="center"/>
    </xf>
    <xf numFmtId="0" fontId="39" fillId="0" borderId="0" xfId="0" applyFont="1" applyBorder="1" applyAlignment="1">
      <alignment vertical="center" wrapText="1"/>
    </xf>
    <xf numFmtId="0" fontId="39" fillId="0" borderId="4" xfId="0" applyFont="1" applyBorder="1" applyAlignment="1">
      <alignment horizontal="center" vertical="center" wrapText="1"/>
    </xf>
    <xf numFmtId="0" fontId="39" fillId="0" borderId="2" xfId="0" applyFont="1" applyBorder="1" applyAlignment="1">
      <alignment vertical="center"/>
    </xf>
    <xf numFmtId="0" fontId="39" fillId="0" borderId="2" xfId="0" applyFont="1" applyBorder="1" applyAlignment="1">
      <alignment vertical="center" wrapText="1"/>
    </xf>
    <xf numFmtId="3" fontId="34" fillId="2" borderId="12" xfId="31" applyNumberFormat="1" applyFont="1" applyFill="1" applyBorder="1" applyAlignment="1" applyProtection="1">
      <alignment horizontal="right" wrapText="1"/>
      <protection locked="0"/>
    </xf>
    <xf numFmtId="3" fontId="34" fillId="2" borderId="12" xfId="31" applyNumberFormat="1" applyFont="1" applyFill="1" applyBorder="1" applyAlignment="1">
      <alignment horizontal="right" wrapText="1"/>
    </xf>
    <xf numFmtId="3" fontId="34" fillId="0" borderId="12" xfId="31" applyNumberFormat="1" applyFont="1" applyFill="1" applyBorder="1" applyAlignment="1" applyProtection="1">
      <alignment horizontal="right" wrapText="1"/>
      <protection locked="0"/>
    </xf>
    <xf numFmtId="3" fontId="10" fillId="0" borderId="0" xfId="0" applyNumberFormat="1" applyFont="1" applyFill="1" applyAlignment="1">
      <alignment wrapText="1"/>
    </xf>
    <xf numFmtId="3" fontId="10" fillId="2" borderId="11" xfId="0" applyNumberFormat="1" applyFont="1" applyFill="1" applyBorder="1" applyAlignment="1">
      <alignment wrapText="1"/>
    </xf>
    <xf numFmtId="3" fontId="34" fillId="0" borderId="11" xfId="31" applyNumberFormat="1" applyFont="1" applyFill="1" applyBorder="1" applyAlignment="1">
      <alignment horizontal="right" wrapText="1"/>
    </xf>
    <xf numFmtId="3" fontId="10" fillId="5" borderId="11" xfId="0" applyNumberFormat="1" applyFont="1" applyFill="1" applyBorder="1" applyAlignment="1">
      <alignment wrapText="1"/>
    </xf>
    <xf numFmtId="3" fontId="10" fillId="0" borderId="11" xfId="0" applyNumberFormat="1" applyFont="1" applyFill="1" applyBorder="1" applyAlignment="1">
      <alignment wrapText="1"/>
    </xf>
    <xf numFmtId="0" fontId="21" fillId="3" borderId="9" xfId="0" applyFont="1" applyFill="1" applyBorder="1" applyAlignment="1">
      <alignment horizontal="justify" vertical="center" wrapText="1"/>
    </xf>
    <xf numFmtId="0" fontId="21" fillId="3" borderId="7" xfId="0" applyFont="1" applyFill="1" applyBorder="1" applyAlignment="1">
      <alignment horizontal="justify" vertical="center" wrapText="1"/>
    </xf>
    <xf numFmtId="3" fontId="21" fillId="3" borderId="12" xfId="31" applyNumberFormat="1" applyFont="1" applyFill="1" applyBorder="1" applyAlignment="1">
      <alignment horizontal="right" wrapText="1"/>
    </xf>
    <xf numFmtId="0" fontId="25" fillId="2" borderId="0" xfId="0" applyFont="1" applyFill="1"/>
    <xf numFmtId="0" fontId="22" fillId="2" borderId="0" xfId="29" applyFont="1" applyFill="1" applyBorder="1"/>
    <xf numFmtId="0" fontId="10" fillId="0" borderId="0" xfId="10" applyNumberFormat="1" applyFont="1" applyFill="1" applyBorder="1" applyAlignment="1" applyProtection="1">
      <alignment horizontal="left" vertical="top"/>
    </xf>
    <xf numFmtId="0" fontId="44" fillId="0" borderId="0" xfId="10" applyNumberFormat="1" applyFont="1" applyFill="1" applyBorder="1" applyAlignment="1" applyProtection="1">
      <alignment vertical="center"/>
    </xf>
    <xf numFmtId="3" fontId="32" fillId="3" borderId="0" xfId="0" applyNumberFormat="1" applyFont="1" applyFill="1" applyBorder="1" applyAlignment="1" applyProtection="1">
      <alignment vertical="top"/>
    </xf>
    <xf numFmtId="4" fontId="21" fillId="3" borderId="0" xfId="0" applyNumberFormat="1" applyFont="1" applyFill="1" applyBorder="1" applyAlignment="1">
      <alignment vertical="center"/>
    </xf>
    <xf numFmtId="3" fontId="10" fillId="0" borderId="0" xfId="0" applyNumberFormat="1" applyFont="1" applyFill="1" applyBorder="1" applyAlignment="1" applyProtection="1">
      <alignment horizontal="left" vertical="center" wrapText="1"/>
    </xf>
    <xf numFmtId="3" fontId="10" fillId="0" borderId="0" xfId="0" applyNumberFormat="1" applyFont="1" applyFill="1" applyBorder="1" applyAlignment="1" applyProtection="1">
      <alignment horizontal="left" vertical="center"/>
    </xf>
    <xf numFmtId="3" fontId="10" fillId="0" borderId="0" xfId="0" applyNumberFormat="1" applyFont="1" applyFill="1" applyBorder="1" applyAlignment="1" applyProtection="1">
      <alignment vertical="center" wrapText="1"/>
    </xf>
    <xf numFmtId="0" fontId="0" fillId="0" borderId="0" xfId="0" applyFill="1" applyBorder="1"/>
    <xf numFmtId="0" fontId="48" fillId="0" borderId="6" xfId="0" applyFont="1" applyFill="1" applyBorder="1" applyAlignment="1">
      <alignment horizontal="justify" vertical="center" wrapText="1"/>
    </xf>
    <xf numFmtId="0" fontId="48" fillId="0" borderId="6" xfId="0" applyFont="1" applyFill="1" applyBorder="1" applyAlignment="1">
      <alignment horizontal="left" vertical="center" wrapText="1"/>
    </xf>
    <xf numFmtId="0" fontId="51" fillId="0" borderId="6" xfId="0" applyFont="1" applyFill="1" applyBorder="1" applyAlignment="1">
      <alignment vertical="center" wrapText="1"/>
    </xf>
    <xf numFmtId="0" fontId="48" fillId="0" borderId="6" xfId="0" applyFont="1" applyFill="1" applyBorder="1" applyAlignment="1" applyProtection="1">
      <alignment horizontal="justify" vertical="center" wrapText="1"/>
    </xf>
    <xf numFmtId="0" fontId="51" fillId="0" borderId="6" xfId="0" applyFont="1" applyFill="1" applyBorder="1" applyAlignment="1">
      <alignment horizontal="center" vertical="center" wrapText="1"/>
    </xf>
    <xf numFmtId="3" fontId="10" fillId="2" borderId="0" xfId="10" applyNumberFormat="1" applyFont="1" applyFill="1" applyBorder="1" applyAlignment="1">
      <alignment horizontal="center"/>
    </xf>
    <xf numFmtId="3" fontId="10" fillId="2" borderId="0" xfId="10" applyNumberFormat="1" applyFont="1" applyFill="1" applyBorder="1" applyAlignment="1"/>
    <xf numFmtId="3" fontId="22" fillId="2" borderId="2" xfId="0" applyNumberFormat="1" applyFont="1" applyFill="1" applyBorder="1"/>
    <xf numFmtId="3" fontId="10" fillId="2" borderId="0" xfId="20" applyNumberFormat="1" applyFont="1" applyFill="1" applyBorder="1" applyAlignment="1"/>
    <xf numFmtId="3" fontId="9" fillId="2" borderId="0" xfId="0" applyNumberFormat="1" applyFont="1" applyFill="1" applyBorder="1" applyAlignment="1">
      <alignment vertical="top"/>
    </xf>
    <xf numFmtId="3" fontId="10" fillId="0" borderId="0" xfId="0" applyNumberFormat="1" applyFont="1" applyAlignment="1">
      <alignment horizontal="left" vertical="center" indent="3"/>
    </xf>
    <xf numFmtId="0" fontId="21" fillId="3" borderId="8" xfId="20" applyNumberFormat="1" applyFont="1" applyFill="1" applyBorder="1" applyAlignment="1">
      <alignment horizontal="center" vertical="center"/>
    </xf>
    <xf numFmtId="4" fontId="21" fillId="3" borderId="0" xfId="10" applyNumberFormat="1" applyFont="1" applyFill="1" applyBorder="1" applyAlignment="1" applyProtection="1">
      <alignment vertical="center" wrapText="1"/>
    </xf>
    <xf numFmtId="4" fontId="21" fillId="3" borderId="0" xfId="10" applyNumberFormat="1" applyFont="1" applyFill="1" applyBorder="1" applyAlignment="1">
      <alignment horizontal="right" vertical="center"/>
    </xf>
    <xf numFmtId="4" fontId="8" fillId="0" borderId="0" xfId="20" applyNumberFormat="1" applyFont="1" applyAlignment="1">
      <alignment horizontal="right" vertical="top" wrapText="1"/>
    </xf>
    <xf numFmtId="168" fontId="0" fillId="0" borderId="0" xfId="0" applyNumberFormat="1" applyAlignment="1">
      <alignment vertical="center"/>
    </xf>
    <xf numFmtId="0" fontId="50" fillId="0" borderId="6" xfId="0" applyFont="1" applyFill="1" applyBorder="1" applyAlignment="1">
      <alignment horizontal="center" vertical="center" wrapText="1"/>
    </xf>
    <xf numFmtId="0" fontId="9" fillId="2" borderId="0" xfId="0" applyFont="1" applyFill="1" applyBorder="1" applyAlignment="1">
      <alignment vertical="top" wrapText="1"/>
    </xf>
    <xf numFmtId="3" fontId="10" fillId="0" borderId="2" xfId="0" applyNumberFormat="1" applyFont="1" applyFill="1" applyBorder="1" applyAlignment="1">
      <alignment vertical="center"/>
    </xf>
    <xf numFmtId="3" fontId="22" fillId="5" borderId="11" xfId="0" applyNumberFormat="1" applyFont="1" applyFill="1" applyBorder="1" applyAlignment="1">
      <alignment horizontal="right" vertical="center" wrapText="1"/>
    </xf>
    <xf numFmtId="4" fontId="10" fillId="5" borderId="0" xfId="0" applyNumberFormat="1" applyFont="1" applyFill="1"/>
    <xf numFmtId="3" fontId="22" fillId="5" borderId="11" xfId="0" applyNumberFormat="1" applyFont="1" applyFill="1" applyBorder="1" applyAlignment="1" applyProtection="1">
      <alignment horizontal="right" vertical="center" wrapText="1"/>
      <protection locked="0"/>
    </xf>
    <xf numFmtId="0" fontId="22" fillId="0" borderId="1" xfId="0" applyFont="1" applyFill="1" applyBorder="1" applyAlignment="1">
      <alignment horizontal="center" vertical="center" wrapText="1"/>
    </xf>
    <xf numFmtId="0" fontId="22" fillId="0" borderId="3" xfId="0" applyFont="1" applyFill="1" applyBorder="1" applyAlignment="1">
      <alignment horizontal="center" vertical="center" wrapText="1"/>
    </xf>
    <xf numFmtId="3" fontId="22" fillId="0" borderId="11" xfId="0" applyNumberFormat="1" applyFont="1" applyFill="1" applyBorder="1" applyAlignment="1" applyProtection="1">
      <alignment horizontal="right" vertical="center" wrapText="1"/>
      <protection locked="0"/>
    </xf>
    <xf numFmtId="3" fontId="9" fillId="0" borderId="11" xfId="19" applyNumberFormat="1" applyFont="1" applyFill="1" applyBorder="1" applyAlignment="1">
      <alignment horizontal="right" vertical="center"/>
    </xf>
    <xf numFmtId="0" fontId="7" fillId="0" borderId="0" xfId="0" applyFont="1" applyFill="1" applyAlignment="1">
      <alignment vertical="center"/>
    </xf>
    <xf numFmtId="3" fontId="9" fillId="0" borderId="11" xfId="0" applyNumberFormat="1" applyFont="1" applyFill="1" applyBorder="1" applyAlignment="1">
      <alignment horizontal="right" vertical="center" wrapText="1"/>
    </xf>
    <xf numFmtId="37" fontId="21" fillId="0" borderId="13" xfId="20" applyNumberFormat="1" applyFont="1" applyFill="1" applyBorder="1" applyAlignment="1" applyProtection="1">
      <alignment horizontal="center" vertical="center"/>
    </xf>
    <xf numFmtId="37" fontId="21" fillId="0" borderId="14" xfId="20" applyNumberFormat="1" applyFont="1" applyFill="1" applyBorder="1" applyAlignment="1" applyProtection="1">
      <alignment horizontal="center" vertical="center"/>
    </xf>
    <xf numFmtId="37" fontId="21" fillId="0" borderId="10" xfId="20" applyNumberFormat="1" applyFont="1" applyFill="1" applyBorder="1" applyAlignment="1" applyProtection="1">
      <alignment horizontal="center"/>
    </xf>
    <xf numFmtId="0" fontId="22" fillId="2" borderId="3" xfId="0" applyFont="1" applyFill="1" applyBorder="1" applyAlignment="1">
      <alignment horizontal="justify" vertical="top" wrapText="1"/>
    </xf>
    <xf numFmtId="0" fontId="22" fillId="2" borderId="11" xfId="0" applyFont="1" applyFill="1" applyBorder="1" applyAlignment="1">
      <alignment horizontal="justify" vertical="top" wrapText="1"/>
    </xf>
    <xf numFmtId="1" fontId="22" fillId="2" borderId="11" xfId="0" applyNumberFormat="1" applyFont="1" applyFill="1" applyBorder="1" applyAlignment="1">
      <alignment horizontal="justify" vertical="top" wrapText="1"/>
    </xf>
    <xf numFmtId="0" fontId="22" fillId="0" borderId="11" xfId="0" applyFont="1" applyFill="1" applyBorder="1" applyAlignment="1">
      <alignment horizontal="justify" vertical="top" wrapText="1"/>
    </xf>
    <xf numFmtId="0" fontId="22" fillId="2" borderId="3" xfId="0" applyFont="1" applyFill="1" applyBorder="1" applyAlignment="1" applyProtection="1">
      <alignment vertical="center" wrapText="1"/>
      <protection locked="0"/>
    </xf>
    <xf numFmtId="0" fontId="10" fillId="0" borderId="1" xfId="0" applyFont="1" applyBorder="1"/>
    <xf numFmtId="3" fontId="7" fillId="0" borderId="0" xfId="0" applyNumberFormat="1" applyFont="1" applyAlignment="1">
      <alignment vertical="center"/>
    </xf>
    <xf numFmtId="0" fontId="10" fillId="0" borderId="0" xfId="0" applyFont="1" applyFill="1" applyBorder="1"/>
    <xf numFmtId="164" fontId="53" fillId="6" borderId="10" xfId="28" applyNumberFormat="1" applyFont="1" applyFill="1" applyBorder="1" applyAlignment="1" applyProtection="1">
      <alignment horizontal="center"/>
    </xf>
    <xf numFmtId="164" fontId="53" fillId="6" borderId="10" xfId="28" applyNumberFormat="1" applyFont="1" applyFill="1" applyBorder="1" applyAlignment="1" applyProtection="1">
      <alignment horizontal="center" vertical="center"/>
    </xf>
    <xf numFmtId="164" fontId="53" fillId="6" borderId="13" xfId="28" applyNumberFormat="1" applyFont="1" applyFill="1" applyBorder="1" applyAlignment="1" applyProtection="1">
      <alignment horizontal="center" vertical="center"/>
    </xf>
    <xf numFmtId="164" fontId="53" fillId="6" borderId="28" xfId="28" applyNumberFormat="1" applyFont="1" applyFill="1" applyBorder="1" applyAlignment="1" applyProtection="1">
      <alignment horizontal="center"/>
    </xf>
    <xf numFmtId="164" fontId="53" fillId="6" borderId="29" xfId="28" applyNumberFormat="1" applyFont="1" applyFill="1" applyBorder="1" applyAlignment="1" applyProtection="1">
      <alignment horizontal="center"/>
    </xf>
    <xf numFmtId="164" fontId="53" fillId="6" borderId="30" xfId="28" applyNumberFormat="1" applyFont="1" applyFill="1" applyBorder="1" applyAlignment="1" applyProtection="1">
      <alignment horizontal="center"/>
    </xf>
    <xf numFmtId="3" fontId="54" fillId="0" borderId="3" xfId="29" applyNumberFormat="1" applyFont="1" applyFill="1" applyBorder="1" applyAlignment="1">
      <alignment vertical="center" wrapText="1"/>
    </xf>
    <xf numFmtId="0" fontId="20" fillId="0" borderId="1" xfId="29" applyFont="1" applyFill="1" applyBorder="1" applyAlignment="1">
      <alignment horizontal="justify" vertical="center" wrapText="1"/>
    </xf>
    <xf numFmtId="3" fontId="54" fillId="0" borderId="3" xfId="29" applyNumberFormat="1" applyFont="1" applyFill="1" applyBorder="1" applyAlignment="1" applyProtection="1">
      <alignment horizontal="right" vertical="center" wrapText="1"/>
    </xf>
    <xf numFmtId="3" fontId="20" fillId="0" borderId="3" xfId="29" applyNumberFormat="1" applyFont="1" applyFill="1" applyBorder="1" applyAlignment="1" applyProtection="1">
      <alignment horizontal="right" vertical="center" wrapText="1"/>
      <protection locked="0"/>
    </xf>
    <xf numFmtId="3" fontId="20" fillId="0" borderId="11" xfId="29" applyNumberFormat="1" applyFont="1" applyFill="1" applyBorder="1" applyAlignment="1" applyProtection="1">
      <alignment horizontal="right" vertical="center" wrapText="1"/>
      <protection locked="0"/>
    </xf>
    <xf numFmtId="3" fontId="8" fillId="2" borderId="11" xfId="29" applyNumberFormat="1" applyFont="1" applyFill="1" applyBorder="1" applyAlignment="1" applyProtection="1">
      <alignment horizontal="right" vertical="center" wrapText="1"/>
    </xf>
    <xf numFmtId="3" fontId="20" fillId="2" borderId="11" xfId="29" applyNumberFormat="1" applyFont="1" applyFill="1" applyBorder="1" applyAlignment="1" applyProtection="1">
      <alignment horizontal="right" vertical="center" wrapText="1"/>
    </xf>
    <xf numFmtId="0" fontId="20" fillId="0" borderId="4" xfId="29" applyFont="1" applyFill="1" applyBorder="1" applyAlignment="1">
      <alignment horizontal="justify" vertical="center" wrapText="1"/>
    </xf>
    <xf numFmtId="0" fontId="20" fillId="0" borderId="2" xfId="29" applyFont="1" applyFill="1" applyBorder="1" applyAlignment="1">
      <alignment horizontal="justify" vertical="center" wrapText="1"/>
    </xf>
    <xf numFmtId="0" fontId="20" fillId="0" borderId="5" xfId="29" applyFont="1" applyFill="1" applyBorder="1" applyAlignment="1">
      <alignment horizontal="justify" vertical="center" wrapText="1"/>
    </xf>
    <xf numFmtId="3" fontId="20" fillId="0" borderId="5" xfId="29" applyNumberFormat="1" applyFont="1" applyFill="1" applyBorder="1" applyAlignment="1">
      <alignment horizontal="right" vertical="center" wrapText="1"/>
    </xf>
    <xf numFmtId="3" fontId="20" fillId="0" borderId="12" xfId="29" applyNumberFormat="1" applyFont="1" applyFill="1" applyBorder="1" applyAlignment="1">
      <alignment horizontal="right" vertical="center" wrapText="1"/>
    </xf>
    <xf numFmtId="0" fontId="54" fillId="0" borderId="9" xfId="29" applyFont="1" applyFill="1" applyBorder="1" applyAlignment="1">
      <alignment horizontal="justify" vertical="center" wrapText="1"/>
    </xf>
    <xf numFmtId="3" fontId="54" fillId="0" borderId="12" xfId="29" applyNumberFormat="1" applyFont="1" applyFill="1" applyBorder="1" applyAlignment="1" applyProtection="1">
      <alignment horizontal="right" vertical="center" wrapText="1"/>
    </xf>
    <xf numFmtId="164" fontId="53" fillId="6" borderId="10" xfId="28" applyNumberFormat="1" applyFont="1" applyFill="1" applyBorder="1" applyAlignment="1" applyProtection="1">
      <alignment horizontal="center" vertical="center" wrapText="1"/>
    </xf>
    <xf numFmtId="0" fontId="20" fillId="0" borderId="0" xfId="29" applyFont="1"/>
    <xf numFmtId="0" fontId="48" fillId="0" borderId="6" xfId="0" applyFont="1" applyBorder="1" applyAlignment="1">
      <alignment horizontal="justify" vertical="center" wrapText="1"/>
    </xf>
    <xf numFmtId="0" fontId="56" fillId="0" borderId="6" xfId="0" applyFont="1" applyFill="1" applyBorder="1" applyAlignment="1" applyProtection="1">
      <alignment horizontal="center" vertical="center" wrapText="1"/>
      <protection locked="0"/>
    </xf>
    <xf numFmtId="0" fontId="30" fillId="20" borderId="6" xfId="0" applyFont="1" applyFill="1" applyBorder="1" applyAlignment="1" applyProtection="1">
      <alignment horizontal="center" vertical="center" wrapText="1"/>
      <protection hidden="1"/>
    </xf>
    <xf numFmtId="0" fontId="30" fillId="0" borderId="6" xfId="0" applyFont="1" applyBorder="1" applyAlignment="1" applyProtection="1">
      <alignment horizontal="center" vertical="center" wrapText="1"/>
      <protection locked="0"/>
    </xf>
    <xf numFmtId="3" fontId="48" fillId="21" borderId="9" xfId="0" applyNumberFormat="1" applyFont="1" applyFill="1" applyBorder="1" applyAlignment="1" applyProtection="1">
      <alignment horizontal="center" vertical="center" wrapText="1"/>
    </xf>
    <xf numFmtId="1" fontId="28" fillId="0" borderId="49" xfId="0" applyNumberFormat="1" applyFont="1" applyBorder="1" applyAlignment="1" applyProtection="1">
      <alignment horizontal="center" vertical="center"/>
      <protection locked="0"/>
    </xf>
    <xf numFmtId="0" fontId="28" fillId="0" borderId="49" xfId="0" applyFont="1" applyBorder="1" applyAlignment="1" applyProtection="1">
      <alignment horizontal="center" vertical="center"/>
      <protection locked="0"/>
    </xf>
    <xf numFmtId="0" fontId="49" fillId="0" borderId="49" xfId="0" applyFont="1" applyBorder="1" applyAlignment="1" applyProtection="1">
      <alignment horizontal="center" vertical="center"/>
      <protection locked="0"/>
    </xf>
    <xf numFmtId="0" fontId="48" fillId="0" borderId="0" xfId="0" applyFont="1" applyFill="1" applyBorder="1" applyAlignment="1" applyProtection="1">
      <alignment horizontal="justify" vertical="center" wrapText="1"/>
    </xf>
    <xf numFmtId="0" fontId="48" fillId="0" borderId="0" xfId="0" applyFont="1" applyFill="1" applyBorder="1" applyAlignment="1" applyProtection="1">
      <alignment horizontal="center" vertical="center" wrapText="1"/>
    </xf>
    <xf numFmtId="0" fontId="57" fillId="0" borderId="0" xfId="0" applyFont="1" applyFill="1" applyBorder="1" applyAlignment="1" applyProtection="1">
      <alignment horizontal="center" vertical="center" wrapText="1"/>
    </xf>
    <xf numFmtId="3" fontId="48" fillId="0" borderId="0" xfId="0" applyNumberFormat="1" applyFont="1" applyFill="1" applyBorder="1" applyAlignment="1" applyProtection="1">
      <alignment horizontal="center" vertical="center" wrapText="1"/>
    </xf>
    <xf numFmtId="0" fontId="49" fillId="0" borderId="0" xfId="0" applyFont="1" applyFill="1" applyBorder="1" applyAlignment="1">
      <alignment vertical="center"/>
    </xf>
    <xf numFmtId="0" fontId="48" fillId="0" borderId="6" xfId="0" applyFont="1" applyBorder="1" applyAlignment="1">
      <alignment horizontal="left" vertical="center" wrapText="1"/>
    </xf>
    <xf numFmtId="3" fontId="48" fillId="21" borderId="9" xfId="0" applyNumberFormat="1" applyFont="1" applyFill="1" applyBorder="1" applyAlignment="1">
      <alignment horizontal="center" vertical="center" wrapText="1"/>
    </xf>
    <xf numFmtId="0" fontId="49" fillId="0" borderId="0" xfId="0" applyFont="1"/>
    <xf numFmtId="0" fontId="48" fillId="0" borderId="12" xfId="0" applyFont="1" applyBorder="1" applyAlignment="1">
      <alignment horizontal="center" vertical="center" wrapText="1"/>
    </xf>
    <xf numFmtId="0" fontId="48" fillId="0" borderId="12" xfId="34" applyFont="1" applyBorder="1" applyAlignment="1" applyProtection="1">
      <alignment horizontal="center" vertical="center" wrapText="1"/>
    </xf>
    <xf numFmtId="0" fontId="48" fillId="0" borderId="12" xfId="34" applyFont="1" applyFill="1" applyBorder="1" applyAlignment="1" applyProtection="1">
      <alignment horizontal="center" vertical="center" wrapText="1"/>
    </xf>
    <xf numFmtId="0" fontId="56" fillId="0" borderId="12" xfId="0" applyFont="1" applyFill="1" applyBorder="1" applyAlignment="1" applyProtection="1">
      <alignment horizontal="center" vertical="center" wrapText="1"/>
      <protection locked="0"/>
    </xf>
    <xf numFmtId="0" fontId="48" fillId="21" borderId="4" xfId="0" applyFont="1" applyFill="1" applyBorder="1" applyAlignment="1">
      <alignment horizontal="center" vertical="center" wrapText="1"/>
    </xf>
    <xf numFmtId="0" fontId="50" fillId="0" borderId="19" xfId="0" applyFont="1" applyFill="1" applyBorder="1" applyAlignment="1">
      <alignment horizontal="center" vertical="center" wrapText="1"/>
    </xf>
    <xf numFmtId="0" fontId="30" fillId="0" borderId="0" xfId="0" applyFont="1"/>
    <xf numFmtId="0" fontId="48" fillId="0" borderId="6" xfId="0" applyFont="1" applyFill="1" applyBorder="1" applyAlignment="1" applyProtection="1">
      <alignment horizontal="center" vertical="center" wrapText="1"/>
    </xf>
    <xf numFmtId="0" fontId="48" fillId="21" borderId="6" xfId="0" applyFont="1" applyFill="1" applyBorder="1" applyAlignment="1">
      <alignment horizontal="center" vertical="center" wrapText="1"/>
    </xf>
    <xf numFmtId="0" fontId="48" fillId="22" borderId="6" xfId="0" applyFont="1" applyFill="1" applyBorder="1" applyAlignment="1">
      <alignment horizontal="center" vertical="center" wrapText="1"/>
    </xf>
    <xf numFmtId="0" fontId="48" fillId="0" borderId="0" xfId="0" applyFont="1" applyFill="1" applyBorder="1" applyAlignment="1">
      <alignment horizontal="left" vertical="center" wrapText="1"/>
    </xf>
    <xf numFmtId="0" fontId="51" fillId="0" borderId="6" xfId="0" applyFont="1" applyBorder="1" applyAlignment="1">
      <alignment horizontal="center" vertical="center"/>
    </xf>
    <xf numFmtId="0" fontId="51" fillId="0" borderId="12" xfId="0" applyFont="1" applyFill="1" applyBorder="1" applyAlignment="1">
      <alignment horizontal="center" vertical="center"/>
    </xf>
    <xf numFmtId="0" fontId="51" fillId="0" borderId="6" xfId="0" applyFont="1" applyFill="1" applyBorder="1" applyAlignment="1">
      <alignment horizontal="center" vertical="center"/>
    </xf>
    <xf numFmtId="0" fontId="48" fillId="0" borderId="5" xfId="0" applyFont="1" applyBorder="1" applyAlignment="1">
      <alignment horizontal="justify" vertical="center" wrapText="1"/>
    </xf>
    <xf numFmtId="0" fontId="48" fillId="0" borderId="7" xfId="0" applyFont="1" applyBorder="1" applyAlignment="1">
      <alignment horizontal="center" vertical="center" wrapText="1"/>
    </xf>
    <xf numFmtId="0" fontId="51" fillId="0" borderId="7" xfId="0" applyFont="1" applyFill="1" applyBorder="1" applyAlignment="1">
      <alignment vertical="center" wrapText="1"/>
    </xf>
    <xf numFmtId="0" fontId="58" fillId="0" borderId="0" xfId="0" applyFont="1" applyBorder="1" applyAlignment="1">
      <alignment vertical="center" wrapText="1"/>
    </xf>
    <xf numFmtId="0" fontId="48" fillId="0" borderId="0" xfId="0" applyFont="1" applyBorder="1" applyAlignment="1">
      <alignment horizontal="center" vertical="center" wrapText="1"/>
    </xf>
    <xf numFmtId="0" fontId="28" fillId="0" borderId="6" xfId="0" applyFont="1" applyBorder="1" applyAlignment="1" applyProtection="1">
      <alignment horizontal="center" vertical="center"/>
      <protection locked="0"/>
    </xf>
    <xf numFmtId="0" fontId="51" fillId="25" borderId="6" xfId="0" applyFont="1" applyFill="1" applyBorder="1" applyAlignment="1">
      <alignment horizontal="center" vertical="center"/>
    </xf>
    <xf numFmtId="0" fontId="51" fillId="0" borderId="6" xfId="0" applyFont="1" applyBorder="1" applyAlignment="1">
      <alignment horizontal="center" vertical="center" wrapText="1"/>
    </xf>
    <xf numFmtId="0" fontId="51" fillId="21" borderId="6" xfId="0" applyFont="1" applyFill="1" applyBorder="1" applyAlignment="1">
      <alignment horizontal="center" vertical="center" wrapText="1"/>
    </xf>
    <xf numFmtId="1" fontId="28" fillId="0" borderId="6" xfId="0" applyNumberFormat="1" applyFont="1" applyBorder="1" applyAlignment="1" applyProtection="1">
      <alignment horizontal="center" vertical="center"/>
      <protection locked="0"/>
    </xf>
    <xf numFmtId="1" fontId="51" fillId="21" borderId="6" xfId="0" applyNumberFormat="1" applyFont="1" applyFill="1" applyBorder="1" applyAlignment="1">
      <alignment horizontal="center" vertical="center" wrapText="1"/>
    </xf>
    <xf numFmtId="0" fontId="51" fillId="22" borderId="6" xfId="0" applyFont="1" applyFill="1" applyBorder="1" applyAlignment="1">
      <alignment horizontal="center" vertical="center" wrapText="1"/>
    </xf>
    <xf numFmtId="1" fontId="51" fillId="25" borderId="6" xfId="0" applyNumberFormat="1" applyFont="1" applyFill="1" applyBorder="1" applyAlignment="1">
      <alignment horizontal="center" vertical="center"/>
    </xf>
    <xf numFmtId="3" fontId="48" fillId="21" borderId="6" xfId="0" applyNumberFormat="1" applyFont="1" applyFill="1" applyBorder="1" applyAlignment="1">
      <alignment horizontal="justify" vertical="center" wrapText="1"/>
    </xf>
    <xf numFmtId="3" fontId="48" fillId="21" borderId="6" xfId="0" applyNumberFormat="1" applyFont="1" applyFill="1" applyBorder="1" applyAlignment="1">
      <alignment horizontal="center" vertical="center" wrapText="1"/>
    </xf>
    <xf numFmtId="3" fontId="48" fillId="22" borderId="6" xfId="0" applyNumberFormat="1" applyFont="1" applyFill="1" applyBorder="1" applyAlignment="1">
      <alignment horizontal="center" vertical="center" wrapText="1"/>
    </xf>
    <xf numFmtId="1" fontId="51" fillId="23" borderId="6" xfId="0" applyNumberFormat="1" applyFont="1" applyFill="1" applyBorder="1" applyAlignment="1">
      <alignment horizontal="center" vertical="center"/>
    </xf>
    <xf numFmtId="1" fontId="51" fillId="8" borderId="6" xfId="0" applyNumberFormat="1" applyFont="1" applyFill="1" applyBorder="1" applyAlignment="1">
      <alignment horizontal="center" vertical="center"/>
    </xf>
    <xf numFmtId="3" fontId="48" fillId="22" borderId="6" xfId="0" applyNumberFormat="1" applyFont="1" applyFill="1" applyBorder="1" applyAlignment="1" applyProtection="1">
      <alignment horizontal="center" vertical="center" wrapText="1"/>
    </xf>
    <xf numFmtId="1" fontId="51" fillId="24" borderId="6" xfId="0" applyNumberFormat="1" applyFont="1" applyFill="1" applyBorder="1" applyAlignment="1">
      <alignment horizontal="center" vertical="center"/>
    </xf>
    <xf numFmtId="0" fontId="51" fillId="0" borderId="6" xfId="0" applyFont="1" applyFill="1" applyBorder="1" applyAlignment="1" applyProtection="1">
      <alignment horizontal="center" vertical="center" wrapText="1"/>
      <protection locked="0"/>
    </xf>
    <xf numFmtId="0" fontId="49" fillId="20" borderId="6" xfId="0" applyFont="1" applyFill="1" applyBorder="1" applyAlignment="1" applyProtection="1">
      <alignment horizontal="center" vertical="center" wrapText="1"/>
      <protection hidden="1"/>
    </xf>
    <xf numFmtId="0" fontId="49" fillId="0" borderId="6" xfId="0" applyFont="1" applyBorder="1" applyAlignment="1" applyProtection="1">
      <alignment horizontal="center" vertical="center" wrapText="1"/>
      <protection locked="0"/>
    </xf>
    <xf numFmtId="1" fontId="49" fillId="0" borderId="49" xfId="0" applyNumberFormat="1" applyFont="1" applyBorder="1" applyAlignment="1" applyProtection="1">
      <alignment horizontal="center" vertical="center"/>
      <protection locked="0"/>
    </xf>
    <xf numFmtId="1" fontId="49" fillId="0" borderId="6" xfId="0" applyNumberFormat="1" applyFont="1" applyBorder="1" applyAlignment="1" applyProtection="1">
      <alignment horizontal="center" vertical="center"/>
      <protection locked="0"/>
    </xf>
    <xf numFmtId="0" fontId="49" fillId="0" borderId="6" xfId="0" applyFont="1" applyBorder="1" applyAlignment="1" applyProtection="1">
      <alignment horizontal="center" vertical="center"/>
      <protection locked="0"/>
    </xf>
    <xf numFmtId="0" fontId="51" fillId="0" borderId="6" xfId="0" applyFont="1" applyBorder="1" applyAlignment="1">
      <alignment vertical="center"/>
    </xf>
    <xf numFmtId="0" fontId="51" fillId="0" borderId="9" xfId="0" applyFont="1" applyBorder="1" applyAlignment="1">
      <alignment horizontal="center" vertical="center"/>
    </xf>
    <xf numFmtId="3" fontId="51" fillId="22" borderId="4" xfId="0" applyNumberFormat="1" applyFont="1" applyFill="1" applyBorder="1" applyAlignment="1">
      <alignment horizontal="center" vertical="center" wrapText="1"/>
    </xf>
    <xf numFmtId="3" fontId="51" fillId="22" borderId="6" xfId="0" applyNumberFormat="1" applyFont="1" applyFill="1" applyBorder="1" applyAlignment="1">
      <alignment horizontal="center" vertical="center" wrapText="1"/>
    </xf>
    <xf numFmtId="0" fontId="48" fillId="21" borderId="9" xfId="0" applyFont="1" applyFill="1" applyBorder="1" applyAlignment="1">
      <alignment horizontal="center" vertical="center" wrapText="1"/>
    </xf>
    <xf numFmtId="0" fontId="58" fillId="0" borderId="0" xfId="0" applyFont="1" applyFill="1" applyBorder="1" applyAlignment="1">
      <alignment vertical="center" wrapText="1"/>
    </xf>
    <xf numFmtId="0" fontId="51" fillId="0" borderId="0" xfId="0" applyFont="1" applyAlignment="1">
      <alignment vertical="center"/>
    </xf>
    <xf numFmtId="0" fontId="48" fillId="0" borderId="0" xfId="0" applyFont="1" applyBorder="1" applyAlignment="1">
      <alignment horizontal="justify" vertical="center" wrapText="1"/>
    </xf>
    <xf numFmtId="0" fontId="51" fillId="0" borderId="0" xfId="0" applyFont="1" applyFill="1" applyBorder="1" applyAlignment="1" applyProtection="1">
      <alignment horizontal="center" vertical="center" wrapText="1"/>
      <protection locked="0"/>
    </xf>
    <xf numFmtId="0" fontId="49" fillId="20" borderId="0" xfId="0" applyFont="1" applyFill="1" applyBorder="1" applyAlignment="1" applyProtection="1">
      <alignment horizontal="center" vertical="center" wrapText="1"/>
      <protection hidden="1"/>
    </xf>
    <xf numFmtId="0" fontId="49" fillId="0" borderId="0" xfId="0" applyFont="1" applyBorder="1" applyAlignment="1" applyProtection="1">
      <alignment horizontal="center" vertical="center" wrapText="1"/>
      <protection locked="0"/>
    </xf>
    <xf numFmtId="3" fontId="48" fillId="21" borderId="0" xfId="0" applyNumberFormat="1" applyFont="1" applyFill="1" applyBorder="1" applyAlignment="1">
      <alignment horizontal="justify" vertical="center" wrapText="1"/>
    </xf>
    <xf numFmtId="1" fontId="49" fillId="0" borderId="0" xfId="0" applyNumberFormat="1" applyFont="1" applyBorder="1" applyAlignment="1" applyProtection="1">
      <alignment horizontal="center" vertical="center"/>
      <protection locked="0"/>
    </xf>
    <xf numFmtId="3" fontId="48" fillId="21" borderId="0" xfId="0" applyNumberFormat="1" applyFont="1" applyFill="1" applyBorder="1" applyAlignment="1">
      <alignment horizontal="center" vertical="center" wrapText="1"/>
    </xf>
    <xf numFmtId="0" fontId="51" fillId="0" borderId="0" xfId="0" applyFont="1" applyFill="1" applyBorder="1" applyAlignment="1">
      <alignment horizontal="center" vertical="center"/>
    </xf>
    <xf numFmtId="0" fontId="7" fillId="0" borderId="0" xfId="0" applyFont="1" applyBorder="1" applyAlignment="1">
      <alignment horizontal="center"/>
    </xf>
    <xf numFmtId="0" fontId="0" fillId="0" borderId="0" xfId="0" applyBorder="1" applyAlignment="1">
      <alignment horizontal="center"/>
    </xf>
    <xf numFmtId="3" fontId="48" fillId="0" borderId="0" xfId="0" applyNumberFormat="1" applyFont="1" applyFill="1" applyBorder="1" applyAlignment="1">
      <alignment horizontal="center" vertical="center" wrapText="1"/>
    </xf>
    <xf numFmtId="1" fontId="51" fillId="0" borderId="0" xfId="0" applyNumberFormat="1" applyFont="1" applyFill="1" applyBorder="1" applyAlignment="1">
      <alignment horizontal="center" vertical="center"/>
    </xf>
    <xf numFmtId="0" fontId="23" fillId="2" borderId="0" xfId="10" applyFont="1" applyFill="1" applyBorder="1" applyAlignment="1">
      <alignment horizontal="center"/>
    </xf>
    <xf numFmtId="0" fontId="21" fillId="3" borderId="20" xfId="0" applyNumberFormat="1" applyFont="1" applyFill="1" applyBorder="1" applyAlignment="1" applyProtection="1">
      <alignment horizontal="center" vertical="center"/>
    </xf>
    <xf numFmtId="0" fontId="10" fillId="5" borderId="0" xfId="10" applyFont="1" applyFill="1" applyBorder="1" applyAlignment="1">
      <alignment horizontal="left" vertical="center" wrapText="1"/>
    </xf>
    <xf numFmtId="0" fontId="10" fillId="2" borderId="0" xfId="10" applyFont="1" applyFill="1" applyBorder="1" applyAlignment="1">
      <alignment horizontal="left" vertical="center" wrapText="1"/>
    </xf>
    <xf numFmtId="0" fontId="9" fillId="2" borderId="0" xfId="10" applyFont="1" applyFill="1" applyBorder="1" applyAlignment="1">
      <alignment horizontal="left" vertical="center" wrapText="1"/>
    </xf>
    <xf numFmtId="0" fontId="9" fillId="2" borderId="0" xfId="0" applyFont="1" applyFill="1" applyBorder="1" applyAlignment="1" applyProtection="1">
      <alignment horizontal="center" vertical="top"/>
    </xf>
    <xf numFmtId="37" fontId="21" fillId="3" borderId="3" xfId="20" applyNumberFormat="1" applyFont="1" applyFill="1" applyBorder="1" applyAlignment="1" applyProtection="1">
      <alignment horizontal="center" vertical="center"/>
    </xf>
    <xf numFmtId="37" fontId="21" fillId="3" borderId="5" xfId="20" applyNumberFormat="1" applyFont="1" applyFill="1" applyBorder="1" applyAlignment="1" applyProtection="1">
      <alignment horizontal="center" vertical="center"/>
    </xf>
    <xf numFmtId="164" fontId="21" fillId="3" borderId="7" xfId="20" applyNumberFormat="1" applyFont="1" applyFill="1" applyBorder="1" applyAlignment="1" applyProtection="1">
      <alignment horizontal="center" vertical="center"/>
    </xf>
    <xf numFmtId="0" fontId="21" fillId="3" borderId="0" xfId="0" applyFont="1" applyFill="1" applyBorder="1" applyAlignment="1">
      <alignment horizontal="left" vertical="center" wrapText="1"/>
    </xf>
    <xf numFmtId="164" fontId="17" fillId="3" borderId="9" xfId="20" applyNumberFormat="1" applyFont="1" applyFill="1" applyBorder="1" applyAlignment="1" applyProtection="1">
      <alignment horizontal="center" vertical="center"/>
    </xf>
    <xf numFmtId="0" fontId="18" fillId="2" borderId="1" xfId="0" applyFont="1" applyFill="1" applyBorder="1" applyAlignment="1">
      <alignment horizontal="left" vertical="top"/>
    </xf>
    <xf numFmtId="0" fontId="20" fillId="0" borderId="0" xfId="29" applyFont="1" applyFill="1" applyBorder="1" applyAlignment="1">
      <alignment horizontal="justify" vertical="center" wrapText="1"/>
    </xf>
    <xf numFmtId="0" fontId="20" fillId="0" borderId="3" xfId="29" applyFont="1" applyFill="1" applyBorder="1" applyAlignment="1">
      <alignment horizontal="justify" vertical="center" wrapText="1"/>
    </xf>
    <xf numFmtId="0" fontId="48" fillId="0" borderId="6" xfId="0" applyFont="1" applyFill="1" applyBorder="1" applyAlignment="1">
      <alignment horizontal="center" vertical="center" wrapText="1"/>
    </xf>
    <xf numFmtId="0" fontId="48" fillId="0" borderId="6" xfId="0" applyFont="1" applyBorder="1" applyAlignment="1">
      <alignment horizontal="center" vertical="center" wrapText="1"/>
    </xf>
    <xf numFmtId="0" fontId="49" fillId="0" borderId="0" xfId="0" applyFont="1" applyAlignment="1" applyProtection="1">
      <alignment horizontal="center" vertical="center"/>
    </xf>
    <xf numFmtId="0" fontId="21" fillId="3" borderId="1" xfId="10" applyFont="1" applyFill="1" applyBorder="1" applyAlignment="1">
      <alignment vertical="center" wrapText="1"/>
    </xf>
    <xf numFmtId="0" fontId="21" fillId="3" borderId="0" xfId="10" applyFont="1" applyFill="1" applyBorder="1" applyAlignment="1">
      <alignment vertical="center" wrapText="1"/>
    </xf>
    <xf numFmtId="0" fontId="21" fillId="3" borderId="1" xfId="10" applyFont="1" applyFill="1" applyBorder="1" applyAlignment="1">
      <alignment vertical="center"/>
    </xf>
    <xf numFmtId="0" fontId="25" fillId="0" borderId="0" xfId="10" applyFont="1" applyFill="1" applyBorder="1" applyAlignment="1">
      <alignment horizontal="left" vertical="center" wrapText="1"/>
    </xf>
    <xf numFmtId="0" fontId="22" fillId="0" borderId="0" xfId="10" applyFont="1" applyFill="1" applyBorder="1" applyAlignment="1">
      <alignment horizontal="left" vertical="center" wrapText="1"/>
    </xf>
    <xf numFmtId="3" fontId="25" fillId="0" borderId="0" xfId="10" applyNumberFormat="1" applyFont="1" applyFill="1" applyBorder="1" applyAlignment="1">
      <alignment vertical="center"/>
    </xf>
    <xf numFmtId="0" fontId="25" fillId="0" borderId="0" xfId="10" applyFont="1" applyFill="1" applyBorder="1" applyAlignment="1">
      <alignment horizontal="center" vertical="center"/>
    </xf>
    <xf numFmtId="0" fontId="25" fillId="0" borderId="1" xfId="10" applyFont="1" applyFill="1" applyBorder="1" applyAlignment="1">
      <alignment horizontal="left" vertical="center" wrapText="1"/>
    </xf>
    <xf numFmtId="3" fontId="9" fillId="0" borderId="1" xfId="10" applyNumberFormat="1" applyFont="1" applyFill="1" applyBorder="1" applyAlignment="1">
      <alignment horizontal="right" vertical="center" wrapText="1"/>
    </xf>
    <xf numFmtId="3" fontId="25" fillId="0" borderId="1" xfId="10" applyNumberFormat="1" applyFont="1" applyFill="1" applyBorder="1" applyAlignment="1">
      <alignment vertical="center"/>
    </xf>
    <xf numFmtId="3" fontId="10" fillId="0" borderId="1" xfId="10" applyNumberFormat="1" applyFont="1" applyFill="1" applyBorder="1" applyAlignment="1">
      <alignment vertical="center"/>
    </xf>
    <xf numFmtId="0" fontId="25" fillId="0" borderId="1" xfId="0" applyFont="1" applyFill="1" applyBorder="1" applyAlignment="1">
      <alignment vertical="center"/>
    </xf>
    <xf numFmtId="0" fontId="10" fillId="0" borderId="1" xfId="0" applyFont="1" applyFill="1" applyBorder="1" applyAlignment="1">
      <alignment vertical="center"/>
    </xf>
    <xf numFmtId="3" fontId="10" fillId="0" borderId="1" xfId="10" applyNumberFormat="1" applyFont="1" applyFill="1" applyBorder="1" applyAlignment="1" applyProtection="1">
      <alignment vertical="center"/>
      <protection locked="0"/>
    </xf>
    <xf numFmtId="0" fontId="22" fillId="0" borderId="1" xfId="10" applyFont="1" applyFill="1" applyBorder="1" applyAlignment="1">
      <alignment horizontal="left" vertical="center" wrapText="1"/>
    </xf>
    <xf numFmtId="0" fontId="9" fillId="2" borderId="1" xfId="10" applyFont="1" applyFill="1" applyBorder="1" applyAlignment="1">
      <alignment vertical="center" wrapText="1"/>
    </xf>
    <xf numFmtId="3" fontId="9" fillId="2" borderId="1" xfId="10" applyNumberFormat="1" applyFont="1" applyFill="1" applyBorder="1" applyAlignment="1">
      <alignment horizontal="right" vertical="center" wrapText="1"/>
    </xf>
    <xf numFmtId="0" fontId="23" fillId="2" borderId="0" xfId="10" applyFont="1" applyFill="1" applyBorder="1" applyAlignment="1"/>
    <xf numFmtId="0" fontId="23" fillId="0" borderId="0" xfId="0" applyFont="1" applyAlignment="1">
      <alignment vertical="center"/>
    </xf>
    <xf numFmtId="0" fontId="8" fillId="0" borderId="2" xfId="0" applyFont="1" applyBorder="1"/>
    <xf numFmtId="0" fontId="20" fillId="0" borderId="1" xfId="0" applyFont="1" applyBorder="1" applyAlignment="1">
      <alignment horizontal="center" wrapText="1"/>
    </xf>
    <xf numFmtId="0" fontId="20" fillId="0" borderId="0" xfId="0" applyFont="1" applyBorder="1" applyAlignment="1">
      <alignment horizontal="center" wrapText="1"/>
    </xf>
    <xf numFmtId="0" fontId="20" fillId="0" borderId="3" xfId="0" applyFont="1" applyBorder="1" applyAlignment="1">
      <alignment horizontal="center" wrapText="1"/>
    </xf>
    <xf numFmtId="0" fontId="8" fillId="0" borderId="1" xfId="0" applyFont="1" applyBorder="1"/>
    <xf numFmtId="0" fontId="8" fillId="0" borderId="0" xfId="0" applyFont="1" applyBorder="1"/>
    <xf numFmtId="0" fontId="8" fillId="0" borderId="3" xfId="0" applyFont="1" applyBorder="1"/>
    <xf numFmtId="0" fontId="21" fillId="3" borderId="8" xfId="10" applyFont="1" applyFill="1" applyBorder="1" applyAlignment="1" applyProtection="1">
      <alignment vertical="center"/>
    </xf>
    <xf numFmtId="0" fontId="9" fillId="2" borderId="0" xfId="1" applyNumberFormat="1" applyFont="1" applyFill="1" applyBorder="1" applyAlignment="1" applyProtection="1">
      <alignment vertical="top"/>
    </xf>
    <xf numFmtId="0" fontId="9" fillId="2" borderId="3" xfId="1" applyNumberFormat="1" applyFont="1" applyFill="1" applyBorder="1" applyAlignment="1" applyProtection="1">
      <alignment vertical="top"/>
    </xf>
    <xf numFmtId="0" fontId="10" fillId="4" borderId="0" xfId="0" applyFont="1" applyFill="1" applyBorder="1" applyAlignment="1" applyProtection="1">
      <alignment vertical="top"/>
    </xf>
    <xf numFmtId="164" fontId="23" fillId="0" borderId="0" xfId="5" applyNumberFormat="1" applyFont="1" applyFill="1" applyBorder="1" applyAlignment="1" applyProtection="1">
      <alignment vertical="center"/>
    </xf>
    <xf numFmtId="0" fontId="10" fillId="2" borderId="0" xfId="0" applyFont="1" applyFill="1" applyBorder="1" applyAlignment="1" applyProtection="1">
      <alignment horizontal="left" vertical="top"/>
    </xf>
    <xf numFmtId="0" fontId="23" fillId="2" borderId="0" xfId="10" applyFont="1" applyFill="1" applyBorder="1" applyAlignment="1">
      <alignment horizontal="center"/>
    </xf>
    <xf numFmtId="164" fontId="23" fillId="0" borderId="0" xfId="5" applyNumberFormat="1" applyFont="1" applyFill="1" applyBorder="1" applyAlignment="1" applyProtection="1">
      <alignment horizontal="center" vertical="center"/>
    </xf>
    <xf numFmtId="0" fontId="9" fillId="2" borderId="0" xfId="1" applyNumberFormat="1" applyFont="1" applyFill="1" applyBorder="1" applyAlignment="1" applyProtection="1">
      <alignment horizontal="center" vertical="center"/>
    </xf>
    <xf numFmtId="0" fontId="23" fillId="0" borderId="0" xfId="10" applyNumberFormat="1" applyFont="1" applyFill="1" applyBorder="1" applyAlignment="1" applyProtection="1">
      <alignment horizontal="center" vertical="center" wrapText="1"/>
    </xf>
    <xf numFmtId="0" fontId="20" fillId="0" borderId="1" xfId="0" applyFont="1" applyBorder="1" applyAlignment="1">
      <alignment horizontal="center" wrapText="1"/>
    </xf>
    <xf numFmtId="0" fontId="20" fillId="0" borderId="0" xfId="0" applyFont="1" applyBorder="1" applyAlignment="1">
      <alignment horizontal="center" wrapText="1"/>
    </xf>
    <xf numFmtId="0" fontId="20" fillId="0" borderId="3" xfId="0" applyFont="1" applyBorder="1" applyAlignment="1">
      <alignment horizontal="center" wrapText="1"/>
    </xf>
    <xf numFmtId="0" fontId="8" fillId="0" borderId="1" xfId="0" applyFont="1" applyBorder="1" applyAlignment="1">
      <alignment horizontal="center" wrapText="1"/>
    </xf>
    <xf numFmtId="0" fontId="8" fillId="0" borderId="0" xfId="0" applyFont="1" applyBorder="1" applyAlignment="1">
      <alignment horizontal="center" wrapText="1"/>
    </xf>
    <xf numFmtId="0" fontId="8" fillId="0" borderId="3" xfId="0" applyFont="1" applyBorder="1" applyAlignment="1">
      <alignment horizontal="center" wrapText="1"/>
    </xf>
    <xf numFmtId="0" fontId="10" fillId="2" borderId="0" xfId="10" applyFont="1" applyFill="1" applyBorder="1" applyAlignment="1" applyProtection="1">
      <alignment horizontal="left" vertical="top" wrapText="1"/>
    </xf>
    <xf numFmtId="0" fontId="52" fillId="2" borderId="0" xfId="10" applyFont="1" applyFill="1" applyBorder="1" applyAlignment="1">
      <alignment horizontal="center"/>
    </xf>
    <xf numFmtId="164" fontId="52" fillId="0" borderId="0" xfId="5" applyNumberFormat="1" applyFont="1" applyFill="1" applyBorder="1" applyAlignment="1" applyProtection="1">
      <alignment horizontal="center"/>
    </xf>
    <xf numFmtId="164" fontId="52" fillId="0" borderId="0" xfId="5" applyNumberFormat="1" applyFont="1" applyFill="1" applyBorder="1" applyAlignment="1" applyProtection="1">
      <alignment horizontal="center" vertical="center"/>
    </xf>
    <xf numFmtId="164" fontId="52" fillId="0" borderId="0" xfId="5" applyNumberFormat="1" applyFont="1" applyFill="1" applyBorder="1" applyAlignment="1" applyProtection="1">
      <alignment horizontal="center"/>
      <protection locked="0"/>
    </xf>
    <xf numFmtId="0" fontId="23" fillId="0" borderId="0" xfId="0" applyFont="1" applyAlignment="1">
      <alignment horizontal="center" vertical="center"/>
    </xf>
    <xf numFmtId="0" fontId="10" fillId="5" borderId="0" xfId="10" applyFont="1" applyFill="1" applyBorder="1" applyAlignment="1">
      <alignment horizontal="left" vertical="center" wrapText="1"/>
    </xf>
    <xf numFmtId="0" fontId="10" fillId="2" borderId="0" xfId="10" applyFont="1" applyFill="1" applyBorder="1" applyAlignment="1">
      <alignment horizontal="left" vertical="center" wrapText="1"/>
    </xf>
    <xf numFmtId="0" fontId="21" fillId="3" borderId="0" xfId="10" applyFont="1" applyFill="1" applyBorder="1" applyAlignment="1">
      <alignment horizontal="left" vertical="center"/>
    </xf>
    <xf numFmtId="0" fontId="21" fillId="3" borderId="0" xfId="10" applyFont="1" applyFill="1" applyBorder="1" applyAlignment="1">
      <alignment horizontal="left" vertical="center" wrapText="1"/>
    </xf>
    <xf numFmtId="0" fontId="21" fillId="3" borderId="1" xfId="10" applyFont="1" applyFill="1" applyBorder="1" applyAlignment="1">
      <alignment horizontal="left" vertical="center" wrapText="1"/>
    </xf>
    <xf numFmtId="0" fontId="21" fillId="3" borderId="1" xfId="10" applyFont="1" applyFill="1" applyBorder="1" applyAlignment="1">
      <alignment horizontal="left" vertical="center"/>
    </xf>
    <xf numFmtId="0" fontId="21" fillId="3" borderId="21" xfId="10" applyFont="1" applyFill="1" applyBorder="1" applyAlignment="1">
      <alignment horizontal="center" vertical="center"/>
    </xf>
    <xf numFmtId="0" fontId="21" fillId="3" borderId="18" xfId="10" applyFont="1" applyFill="1" applyBorder="1" applyAlignment="1">
      <alignment horizontal="center" vertical="center"/>
    </xf>
    <xf numFmtId="0" fontId="23" fillId="2" borderId="0" xfId="10" applyFont="1" applyFill="1" applyBorder="1" applyAlignment="1">
      <alignment horizontal="center" vertical="center"/>
    </xf>
    <xf numFmtId="0" fontId="23" fillId="2" borderId="0" xfId="0" applyFont="1" applyFill="1" applyBorder="1" applyAlignment="1">
      <alignment horizontal="center" vertical="center"/>
    </xf>
    <xf numFmtId="0" fontId="23" fillId="0" borderId="0" xfId="0" applyNumberFormat="1" applyFont="1" applyFill="1" applyBorder="1" applyAlignment="1" applyProtection="1">
      <alignment horizontal="center" vertical="top"/>
    </xf>
    <xf numFmtId="0" fontId="21" fillId="3" borderId="13" xfId="0" applyNumberFormat="1" applyFont="1" applyFill="1" applyBorder="1" applyAlignment="1" applyProtection="1">
      <alignment horizontal="center" vertical="center"/>
    </xf>
    <xf numFmtId="0" fontId="21" fillId="3" borderId="4" xfId="0" applyNumberFormat="1" applyFont="1" applyFill="1" applyBorder="1" applyAlignment="1" applyProtection="1">
      <alignment horizontal="center" vertical="center"/>
    </xf>
    <xf numFmtId="0" fontId="21" fillId="3" borderId="20" xfId="0" applyNumberFormat="1" applyFont="1" applyFill="1" applyBorder="1" applyAlignment="1" applyProtection="1">
      <alignment horizontal="center" vertical="center"/>
    </xf>
    <xf numFmtId="0" fontId="21" fillId="3" borderId="14"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center" vertical="center"/>
    </xf>
    <xf numFmtId="0" fontId="21" fillId="3" borderId="0"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5" borderId="0" xfId="0" applyFont="1" applyFill="1" applyBorder="1" applyAlignment="1">
      <alignment horizontal="left" vertical="top" wrapText="1"/>
    </xf>
    <xf numFmtId="0" fontId="21" fillId="3" borderId="0" xfId="0" applyFont="1" applyFill="1" applyBorder="1" applyAlignment="1">
      <alignment vertical="top" wrapText="1"/>
    </xf>
    <xf numFmtId="0" fontId="10" fillId="2" borderId="0" xfId="0" applyFont="1" applyFill="1" applyBorder="1" applyAlignment="1" applyProtection="1">
      <alignment horizontal="center" vertical="top" wrapText="1"/>
      <protection locked="0"/>
    </xf>
    <xf numFmtId="0" fontId="32" fillId="3" borderId="0" xfId="0" applyFont="1" applyFill="1" applyBorder="1" applyAlignment="1">
      <alignment vertical="top" wrapText="1"/>
    </xf>
    <xf numFmtId="0" fontId="32" fillId="3" borderId="0" xfId="0" applyFont="1" applyFill="1" applyBorder="1" applyAlignment="1">
      <alignment horizontal="left" vertical="top" wrapText="1"/>
    </xf>
    <xf numFmtId="0" fontId="9" fillId="2" borderId="0" xfId="0" applyFont="1" applyFill="1" applyBorder="1" applyAlignment="1">
      <alignment vertical="top" wrapText="1"/>
    </xf>
    <xf numFmtId="0" fontId="14" fillId="2" borderId="0" xfId="0" applyFont="1" applyFill="1" applyBorder="1" applyAlignment="1">
      <alignment horizontal="left" vertical="top" wrapText="1"/>
    </xf>
    <xf numFmtId="0" fontId="21" fillId="3" borderId="8" xfId="10" applyFont="1" applyFill="1" applyBorder="1" applyAlignment="1">
      <alignment horizontal="center" vertical="center"/>
    </xf>
    <xf numFmtId="0" fontId="53" fillId="3" borderId="6" xfId="0" applyFont="1" applyFill="1" applyBorder="1" applyAlignment="1">
      <alignment horizontal="center"/>
    </xf>
    <xf numFmtId="3" fontId="53" fillId="3" borderId="6" xfId="0" applyNumberFormat="1" applyFont="1" applyFill="1" applyBorder="1" applyAlignment="1">
      <alignment horizontal="right"/>
    </xf>
    <xf numFmtId="0" fontId="53" fillId="3" borderId="6" xfId="0" applyFont="1" applyFill="1" applyBorder="1" applyAlignment="1">
      <alignment horizontal="right"/>
    </xf>
    <xf numFmtId="0" fontId="20" fillId="0" borderId="0" xfId="0" applyFont="1" applyBorder="1" applyAlignment="1">
      <alignment horizontal="center"/>
    </xf>
    <xf numFmtId="3" fontId="20" fillId="0" borderId="0" xfId="0" applyNumberFormat="1" applyFont="1" applyBorder="1" applyAlignment="1">
      <alignment horizontal="right"/>
    </xf>
    <xf numFmtId="0" fontId="20" fillId="0" borderId="6" xfId="0" applyFont="1" applyBorder="1" applyAlignment="1" applyProtection="1">
      <alignment horizontal="left"/>
      <protection locked="0"/>
    </xf>
    <xf numFmtId="3" fontId="20" fillId="0" borderId="6" xfId="0" applyNumberFormat="1" applyFont="1" applyBorder="1" applyAlignment="1" applyProtection="1">
      <alignment horizontal="right"/>
      <protection locked="0"/>
    </xf>
    <xf numFmtId="164" fontId="53" fillId="3" borderId="6" xfId="5" applyNumberFormat="1" applyFont="1" applyFill="1" applyBorder="1" applyAlignment="1" applyProtection="1">
      <alignment horizontal="center" vertical="center"/>
    </xf>
    <xf numFmtId="164" fontId="11" fillId="0" borderId="0" xfId="5" applyNumberFormat="1" applyFont="1" applyFill="1" applyBorder="1" applyAlignment="1" applyProtection="1">
      <alignment horizontal="center" vertical="center"/>
    </xf>
    <xf numFmtId="0" fontId="53" fillId="3" borderId="6" xfId="0" applyFont="1" applyFill="1" applyBorder="1" applyAlignment="1">
      <alignment horizontal="center" wrapText="1"/>
    </xf>
    <xf numFmtId="3" fontId="53" fillId="3" borderId="6" xfId="0" applyNumberFormat="1" applyFont="1" applyFill="1" applyBorder="1" applyAlignment="1" applyProtection="1">
      <alignment horizontal="right"/>
    </xf>
    <xf numFmtId="3" fontId="20" fillId="0" borderId="6" xfId="0" applyNumberFormat="1" applyFont="1" applyBorder="1" applyAlignment="1" applyProtection="1">
      <alignment horizontal="right"/>
    </xf>
    <xf numFmtId="164" fontId="53" fillId="3" borderId="9" xfId="5" applyNumberFormat="1" applyFont="1" applyFill="1" applyBorder="1" applyAlignment="1" applyProtection="1">
      <alignment horizontal="center" vertical="center"/>
    </xf>
    <xf numFmtId="164" fontId="53" fillId="3" borderId="8" xfId="5" applyNumberFormat="1" applyFont="1" applyFill="1" applyBorder="1" applyAlignment="1" applyProtection="1">
      <alignment horizontal="center" vertical="center"/>
    </xf>
    <xf numFmtId="164" fontId="53" fillId="3" borderId="7" xfId="5" applyNumberFormat="1" applyFont="1" applyFill="1" applyBorder="1" applyAlignment="1" applyProtection="1">
      <alignment horizontal="center" vertical="center"/>
    </xf>
    <xf numFmtId="0" fontId="20" fillId="0" borderId="9" xfId="0" applyFont="1" applyBorder="1" applyAlignment="1" applyProtection="1">
      <alignment horizontal="left"/>
      <protection locked="0"/>
    </xf>
    <xf numFmtId="0" fontId="20" fillId="0" borderId="7" xfId="0" applyFont="1" applyBorder="1" applyAlignment="1" applyProtection="1">
      <alignment horizontal="left"/>
      <protection locked="0"/>
    </xf>
    <xf numFmtId="164" fontId="9" fillId="0" borderId="0" xfId="5" applyNumberFormat="1" applyFont="1" applyFill="1" applyBorder="1" applyAlignment="1" applyProtection="1">
      <alignment horizontal="center" vertical="center"/>
    </xf>
    <xf numFmtId="164" fontId="53" fillId="3" borderId="13" xfId="5" applyNumberFormat="1" applyFont="1" applyFill="1" applyBorder="1" applyAlignment="1" applyProtection="1">
      <alignment horizontal="center" vertical="center" wrapText="1"/>
    </xf>
    <xf numFmtId="164" fontId="53" fillId="3" borderId="14" xfId="5" applyNumberFormat="1" applyFont="1" applyFill="1" applyBorder="1" applyAlignment="1" applyProtection="1">
      <alignment horizontal="center" vertical="center" wrapText="1"/>
    </xf>
    <xf numFmtId="164" fontId="53" fillId="3" borderId="4" xfId="5" applyNumberFormat="1" applyFont="1" applyFill="1" applyBorder="1" applyAlignment="1" applyProtection="1">
      <alignment horizontal="center" vertical="center" wrapText="1"/>
    </xf>
    <xf numFmtId="164" fontId="53" fillId="3" borderId="5" xfId="5" applyNumberFormat="1" applyFont="1" applyFill="1" applyBorder="1" applyAlignment="1" applyProtection="1">
      <alignment horizontal="center" vertical="center" wrapText="1"/>
    </xf>
    <xf numFmtId="0" fontId="18" fillId="2" borderId="1" xfId="0" applyFont="1" applyFill="1" applyBorder="1" applyAlignment="1">
      <alignment horizontal="left" vertical="top"/>
    </xf>
    <xf numFmtId="0" fontId="18" fillId="2" borderId="3" xfId="0" applyFont="1" applyFill="1" applyBorder="1" applyAlignment="1">
      <alignment horizontal="left" vertical="top"/>
    </xf>
    <xf numFmtId="0" fontId="18" fillId="4" borderId="1" xfId="0" applyFont="1" applyFill="1" applyBorder="1" applyAlignment="1">
      <alignment horizontal="left" vertical="top"/>
    </xf>
    <xf numFmtId="0" fontId="18" fillId="4" borderId="3" xfId="0" applyFont="1" applyFill="1" applyBorder="1" applyAlignment="1">
      <alignment horizontal="left" vertical="top"/>
    </xf>
    <xf numFmtId="0" fontId="17" fillId="3" borderId="1" xfId="0" applyFont="1" applyFill="1" applyBorder="1" applyAlignment="1">
      <alignment horizontal="left" vertical="top" wrapText="1"/>
    </xf>
    <xf numFmtId="0" fontId="17" fillId="3" borderId="3" xfId="0" applyFont="1" applyFill="1" applyBorder="1" applyAlignment="1">
      <alignment horizontal="left" vertical="top" wrapText="1"/>
    </xf>
    <xf numFmtId="0" fontId="18" fillId="2" borderId="1" xfId="0" applyFont="1" applyFill="1" applyBorder="1" applyAlignment="1">
      <alignment horizontal="left" vertical="top" wrapText="1"/>
    </xf>
    <xf numFmtId="0" fontId="18" fillId="2" borderId="3" xfId="0" applyFont="1" applyFill="1" applyBorder="1" applyAlignment="1">
      <alignment horizontal="left" vertical="top" wrapText="1"/>
    </xf>
    <xf numFmtId="0" fontId="18" fillId="4" borderId="1" xfId="0" applyFont="1" applyFill="1" applyBorder="1" applyAlignment="1">
      <alignment horizontal="left" vertical="top" wrapText="1"/>
    </xf>
    <xf numFmtId="0" fontId="18" fillId="4" borderId="3" xfId="0" applyFont="1" applyFill="1" applyBorder="1" applyAlignment="1">
      <alignment horizontal="left" vertical="top" wrapText="1"/>
    </xf>
    <xf numFmtId="164" fontId="11" fillId="0" borderId="0" xfId="20" applyNumberFormat="1" applyFont="1" applyFill="1" applyBorder="1" applyAlignment="1" applyProtection="1">
      <alignment horizontal="center" vertical="center"/>
    </xf>
    <xf numFmtId="164" fontId="17" fillId="3" borderId="13" xfId="20" applyNumberFormat="1" applyFont="1" applyFill="1" applyBorder="1" applyAlignment="1" applyProtection="1">
      <alignment horizontal="center" vertical="center"/>
    </xf>
    <xf numFmtId="164" fontId="17" fillId="3" borderId="14" xfId="20" applyNumberFormat="1" applyFont="1" applyFill="1" applyBorder="1" applyAlignment="1" applyProtection="1">
      <alignment horizontal="center" vertical="center"/>
    </xf>
    <xf numFmtId="164" fontId="17" fillId="3" borderId="1" xfId="20" applyNumberFormat="1" applyFont="1" applyFill="1" applyBorder="1" applyAlignment="1" applyProtection="1">
      <alignment horizontal="center" vertical="center"/>
    </xf>
    <xf numFmtId="164" fontId="17" fillId="3" borderId="3" xfId="20" applyNumberFormat="1" applyFont="1" applyFill="1" applyBorder="1" applyAlignment="1" applyProtection="1">
      <alignment horizontal="center" vertical="center"/>
    </xf>
    <xf numFmtId="164" fontId="17" fillId="3" borderId="4" xfId="20" applyNumberFormat="1" applyFont="1" applyFill="1" applyBorder="1" applyAlignment="1" applyProtection="1">
      <alignment horizontal="center" vertical="center"/>
    </xf>
    <xf numFmtId="164" fontId="17" fillId="3" borderId="5" xfId="20" applyNumberFormat="1" applyFont="1" applyFill="1" applyBorder="1" applyAlignment="1" applyProtection="1">
      <alignment horizontal="center" vertical="center"/>
    </xf>
    <xf numFmtId="164" fontId="17" fillId="3" borderId="9" xfId="20" applyNumberFormat="1" applyFont="1" applyFill="1" applyBorder="1" applyAlignment="1" applyProtection="1">
      <alignment horizontal="center" vertical="center"/>
    </xf>
    <xf numFmtId="164" fontId="17" fillId="3" borderId="8" xfId="20" applyNumberFormat="1" applyFont="1" applyFill="1" applyBorder="1" applyAlignment="1" applyProtection="1">
      <alignment horizontal="center" vertical="center"/>
    </xf>
    <xf numFmtId="164" fontId="17" fillId="3" borderId="7" xfId="20" applyNumberFormat="1" applyFont="1" applyFill="1" applyBorder="1" applyAlignment="1" applyProtection="1">
      <alignment horizontal="center" vertical="center"/>
    </xf>
    <xf numFmtId="164" fontId="17" fillId="3" borderId="10" xfId="20" applyNumberFormat="1" applyFont="1" applyFill="1" applyBorder="1" applyAlignment="1" applyProtection="1">
      <alignment horizontal="center" vertical="center"/>
    </xf>
    <xf numFmtId="164" fontId="17" fillId="3" borderId="12" xfId="20" applyNumberFormat="1" applyFont="1" applyFill="1" applyBorder="1" applyAlignment="1" applyProtection="1">
      <alignment horizontal="center" vertical="center"/>
    </xf>
    <xf numFmtId="0" fontId="21" fillId="3" borderId="1" xfId="0" applyFont="1" applyFill="1" applyBorder="1" applyAlignment="1">
      <alignment horizontal="left" vertical="center" wrapText="1"/>
    </xf>
    <xf numFmtId="0" fontId="21" fillId="3" borderId="0" xfId="0" applyFont="1" applyFill="1" applyBorder="1" applyAlignment="1">
      <alignment horizontal="left" vertical="center" wrapText="1"/>
    </xf>
    <xf numFmtId="164" fontId="11" fillId="0" borderId="0" xfId="20" applyNumberFormat="1" applyFont="1" applyFill="1" applyBorder="1" applyAlignment="1" applyProtection="1">
      <alignment horizontal="center" vertical="center"/>
      <protection locked="0"/>
    </xf>
    <xf numFmtId="37" fontId="23" fillId="0" borderId="0" xfId="20" applyNumberFormat="1" applyFont="1" applyFill="1" applyBorder="1" applyAlignment="1" applyProtection="1">
      <alignment horizontal="center"/>
    </xf>
    <xf numFmtId="37" fontId="21" fillId="3" borderId="13" xfId="20" applyNumberFormat="1" applyFont="1" applyFill="1" applyBorder="1" applyAlignment="1" applyProtection="1">
      <alignment horizontal="center" vertical="center" wrapText="1"/>
    </xf>
    <xf numFmtId="37" fontId="21" fillId="3" borderId="14" xfId="20" applyNumberFormat="1" applyFont="1" applyFill="1" applyBorder="1" applyAlignment="1" applyProtection="1">
      <alignment horizontal="center" vertical="center"/>
    </xf>
    <xf numFmtId="37" fontId="21" fillId="3" borderId="1" xfId="20" applyNumberFormat="1" applyFont="1" applyFill="1" applyBorder="1" applyAlignment="1" applyProtection="1">
      <alignment horizontal="center" vertical="center"/>
    </xf>
    <xf numFmtId="37" fontId="21" fillId="3" borderId="3" xfId="20" applyNumberFormat="1" applyFont="1" applyFill="1" applyBorder="1" applyAlignment="1" applyProtection="1">
      <alignment horizontal="center" vertical="center"/>
    </xf>
    <xf numFmtId="37" fontId="21" fillId="3" borderId="4" xfId="20" applyNumberFormat="1" applyFont="1" applyFill="1" applyBorder="1" applyAlignment="1" applyProtection="1">
      <alignment horizontal="center" vertical="center"/>
    </xf>
    <xf numFmtId="37" fontId="21" fillId="3" borderId="5" xfId="20" applyNumberFormat="1" applyFont="1" applyFill="1" applyBorder="1" applyAlignment="1" applyProtection="1">
      <alignment horizontal="center" vertical="center"/>
    </xf>
    <xf numFmtId="37" fontId="21" fillId="3" borderId="9" xfId="20" applyNumberFormat="1" applyFont="1" applyFill="1" applyBorder="1" applyAlignment="1" applyProtection="1">
      <alignment horizontal="center"/>
    </xf>
    <xf numFmtId="37" fontId="21" fillId="3" borderId="8" xfId="20" applyNumberFormat="1" applyFont="1" applyFill="1" applyBorder="1" applyAlignment="1" applyProtection="1">
      <alignment horizontal="center"/>
    </xf>
    <xf numFmtId="37" fontId="21" fillId="3" borderId="7" xfId="20" applyNumberFormat="1" applyFont="1" applyFill="1" applyBorder="1" applyAlignment="1" applyProtection="1">
      <alignment horizontal="center"/>
    </xf>
    <xf numFmtId="37" fontId="21" fillId="3" borderId="6" xfId="20" applyNumberFormat="1" applyFont="1" applyFill="1" applyBorder="1" applyAlignment="1" applyProtection="1">
      <alignment horizontal="center" vertical="center" wrapText="1"/>
    </xf>
    <xf numFmtId="37" fontId="23" fillId="0" borderId="0" xfId="20" applyNumberFormat="1" applyFont="1" applyFill="1" applyBorder="1" applyAlignment="1" applyProtection="1">
      <alignment horizontal="center"/>
      <protection locked="0"/>
    </xf>
    <xf numFmtId="0" fontId="22" fillId="5" borderId="1" xfId="0" applyFont="1" applyFill="1" applyBorder="1" applyAlignment="1">
      <alignment horizontal="left" vertical="center" wrapText="1" indent="1"/>
    </xf>
    <xf numFmtId="0" fontId="22" fillId="5" borderId="3" xfId="0" applyFont="1" applyFill="1" applyBorder="1" applyAlignment="1">
      <alignment horizontal="left" vertical="center" wrapText="1" indent="1"/>
    </xf>
    <xf numFmtId="0" fontId="22" fillId="5" borderId="1" xfId="0" applyFont="1" applyFill="1" applyBorder="1" applyAlignment="1">
      <alignment horizontal="center" vertical="center" wrapText="1"/>
    </xf>
    <xf numFmtId="0" fontId="22" fillId="5" borderId="3" xfId="0" applyFont="1" applyFill="1" applyBorder="1" applyAlignment="1">
      <alignment horizontal="center" vertical="center" wrapText="1"/>
    </xf>
    <xf numFmtId="164" fontId="23" fillId="0" borderId="0" xfId="20" applyNumberFormat="1" applyFont="1" applyFill="1" applyBorder="1" applyAlignment="1" applyProtection="1">
      <alignment horizontal="center" vertical="center"/>
    </xf>
    <xf numFmtId="164" fontId="23" fillId="0" borderId="0" xfId="20" applyNumberFormat="1" applyFont="1" applyFill="1" applyBorder="1" applyAlignment="1" applyProtection="1">
      <alignment horizontal="center" vertical="center"/>
      <protection locked="0"/>
    </xf>
    <xf numFmtId="164" fontId="21" fillId="3" borderId="13" xfId="20" applyNumberFormat="1" applyFont="1" applyFill="1" applyBorder="1" applyAlignment="1" applyProtection="1">
      <alignment horizontal="left" vertical="center"/>
    </xf>
    <xf numFmtId="164" fontId="21" fillId="3" borderId="14" xfId="20" applyNumberFormat="1" applyFont="1" applyFill="1" applyBorder="1" applyAlignment="1" applyProtection="1">
      <alignment horizontal="left" vertical="center"/>
    </xf>
    <xf numFmtId="164" fontId="21" fillId="3" borderId="1" xfId="20" applyNumberFormat="1" applyFont="1" applyFill="1" applyBorder="1" applyAlignment="1" applyProtection="1">
      <alignment horizontal="left" vertical="center"/>
    </xf>
    <xf numFmtId="164" fontId="21" fillId="3" borderId="3" xfId="20" applyNumberFormat="1" applyFont="1" applyFill="1" applyBorder="1" applyAlignment="1" applyProtection="1">
      <alignment horizontal="left" vertical="center"/>
    </xf>
    <xf numFmtId="164" fontId="21" fillId="3" borderId="4" xfId="20" applyNumberFormat="1" applyFont="1" applyFill="1" applyBorder="1" applyAlignment="1" applyProtection="1">
      <alignment horizontal="left" vertical="center"/>
    </xf>
    <xf numFmtId="164" fontId="21" fillId="3" borderId="5" xfId="20" applyNumberFormat="1" applyFont="1" applyFill="1" applyBorder="1" applyAlignment="1" applyProtection="1">
      <alignment horizontal="left" vertical="center"/>
    </xf>
    <xf numFmtId="164" fontId="21" fillId="3" borderId="9" xfId="20" applyNumberFormat="1" applyFont="1" applyFill="1" applyBorder="1" applyAlignment="1" applyProtection="1">
      <alignment horizontal="center" vertical="center"/>
    </xf>
    <xf numFmtId="164" fontId="21" fillId="3" borderId="8" xfId="20" applyNumberFormat="1" applyFont="1" applyFill="1" applyBorder="1" applyAlignment="1" applyProtection="1">
      <alignment horizontal="center" vertical="center"/>
    </xf>
    <xf numFmtId="164" fontId="21" fillId="3" borderId="7" xfId="20" applyNumberFormat="1" applyFont="1" applyFill="1" applyBorder="1" applyAlignment="1" applyProtection="1">
      <alignment horizontal="center" vertical="center"/>
    </xf>
    <xf numFmtId="164" fontId="21" fillId="3" borderId="13" xfId="20" applyNumberFormat="1" applyFont="1" applyFill="1" applyBorder="1" applyAlignment="1" applyProtection="1">
      <alignment horizontal="center" vertical="center"/>
    </xf>
    <xf numFmtId="164" fontId="21" fillId="3" borderId="4" xfId="20" applyNumberFormat="1" applyFont="1" applyFill="1" applyBorder="1" applyAlignment="1" applyProtection="1">
      <alignment horizontal="center" vertical="center"/>
    </xf>
    <xf numFmtId="0" fontId="10" fillId="0" borderId="1" xfId="0" applyFont="1" applyBorder="1" applyAlignment="1">
      <alignment horizontal="left" wrapText="1"/>
    </xf>
    <xf numFmtId="0" fontId="10" fillId="0" borderId="3" xfId="0" applyFont="1" applyBorder="1" applyAlignment="1">
      <alignment horizontal="left" wrapText="1"/>
    </xf>
    <xf numFmtId="0" fontId="23" fillId="0" borderId="0" xfId="0" applyFont="1" applyAlignment="1">
      <alignment horizontal="center"/>
    </xf>
    <xf numFmtId="0" fontId="22" fillId="2" borderId="1" xfId="0" applyFont="1" applyFill="1" applyBorder="1" applyAlignment="1" applyProtection="1">
      <alignment horizontal="center" vertical="center" wrapText="1"/>
      <protection locked="0"/>
    </xf>
    <xf numFmtId="0" fontId="22" fillId="2" borderId="3" xfId="0" applyFont="1" applyFill="1" applyBorder="1" applyAlignment="1" applyProtection="1">
      <alignment horizontal="center" vertical="center" wrapText="1"/>
      <protection locked="0"/>
    </xf>
    <xf numFmtId="0" fontId="43" fillId="2" borderId="0" xfId="0" applyFont="1" applyFill="1" applyAlignment="1">
      <alignment horizontal="left" vertical="center" wrapText="1"/>
    </xf>
    <xf numFmtId="0" fontId="39" fillId="5" borderId="0" xfId="0" applyFont="1" applyFill="1" applyBorder="1" applyAlignment="1">
      <alignment horizontal="left" vertical="center" wrapText="1"/>
    </xf>
    <xf numFmtId="0" fontId="39" fillId="5" borderId="3" xfId="0" applyFont="1" applyFill="1" applyBorder="1" applyAlignment="1">
      <alignment horizontal="left" vertical="center" wrapText="1"/>
    </xf>
    <xf numFmtId="0" fontId="39" fillId="2" borderId="0" xfId="0" applyFont="1" applyFill="1" applyBorder="1" applyAlignment="1">
      <alignment horizontal="left" vertical="center" wrapText="1"/>
    </xf>
    <xf numFmtId="0" fontId="39" fillId="2" borderId="3" xfId="0" applyFont="1" applyFill="1" applyBorder="1" applyAlignment="1">
      <alignment horizontal="left" vertical="center" wrapText="1"/>
    </xf>
    <xf numFmtId="3" fontId="21" fillId="3" borderId="10" xfId="18" applyNumberFormat="1" applyFont="1" applyFill="1" applyBorder="1" applyAlignment="1">
      <alignment vertical="center"/>
    </xf>
    <xf numFmtId="3" fontId="21" fillId="3" borderId="12" xfId="18" applyNumberFormat="1" applyFont="1" applyFill="1" applyBorder="1" applyAlignment="1">
      <alignment vertical="center"/>
    </xf>
    <xf numFmtId="3" fontId="21" fillId="3" borderId="9" xfId="0" applyNumberFormat="1" applyFont="1" applyFill="1" applyBorder="1" applyAlignment="1">
      <alignment horizontal="center" vertical="center" wrapText="1"/>
    </xf>
    <xf numFmtId="3" fontId="21" fillId="3" borderId="7" xfId="0" applyNumberFormat="1" applyFont="1" applyFill="1" applyBorder="1" applyAlignment="1">
      <alignment horizontal="center" vertical="center" wrapText="1"/>
    </xf>
    <xf numFmtId="0" fontId="9" fillId="0" borderId="1" xfId="18" applyFont="1" applyFill="1" applyBorder="1" applyAlignment="1">
      <alignment horizontal="left" vertical="center" wrapText="1"/>
    </xf>
    <xf numFmtId="0" fontId="9" fillId="0" borderId="0" xfId="18" applyFont="1" applyFill="1" applyBorder="1" applyAlignment="1">
      <alignment horizontal="left" vertical="center" wrapText="1"/>
    </xf>
    <xf numFmtId="0" fontId="9" fillId="0" borderId="3" xfId="18" applyFont="1" applyFill="1" applyBorder="1" applyAlignment="1">
      <alignment horizontal="left" vertical="center" wrapText="1"/>
    </xf>
    <xf numFmtId="3" fontId="21" fillId="3" borderId="10" xfId="18" applyNumberFormat="1" applyFont="1" applyFill="1" applyBorder="1" applyAlignment="1">
      <alignment horizontal="right" vertical="center"/>
    </xf>
    <xf numFmtId="3" fontId="21" fillId="3" borderId="12" xfId="18" applyNumberFormat="1" applyFont="1" applyFill="1" applyBorder="1" applyAlignment="1">
      <alignment horizontal="right" vertical="center"/>
    </xf>
    <xf numFmtId="37" fontId="21" fillId="3" borderId="0" xfId="20" applyNumberFormat="1" applyFont="1" applyFill="1" applyBorder="1" applyAlignment="1" applyProtection="1">
      <alignment horizontal="center" vertical="center" wrapText="1"/>
    </xf>
    <xf numFmtId="37" fontId="21" fillId="3" borderId="0" xfId="20" applyNumberFormat="1" applyFont="1" applyFill="1" applyBorder="1" applyAlignment="1" applyProtection="1">
      <alignment horizontal="center" vertical="center"/>
    </xf>
    <xf numFmtId="37" fontId="21" fillId="3" borderId="2" xfId="20" applyNumberFormat="1" applyFont="1" applyFill="1" applyBorder="1" applyAlignment="1" applyProtection="1">
      <alignment horizontal="center" vertical="center"/>
    </xf>
    <xf numFmtId="37" fontId="21" fillId="3" borderId="9" xfId="20" applyNumberFormat="1" applyFont="1" applyFill="1" applyBorder="1" applyAlignment="1" applyProtection="1">
      <alignment horizontal="center" vertical="center"/>
    </xf>
    <xf numFmtId="37" fontId="21" fillId="3" borderId="8" xfId="20" applyNumberFormat="1" applyFont="1" applyFill="1" applyBorder="1" applyAlignment="1" applyProtection="1">
      <alignment horizontal="center" vertical="center"/>
    </xf>
    <xf numFmtId="37" fontId="21" fillId="3" borderId="7" xfId="20" applyNumberFormat="1" applyFont="1" applyFill="1" applyBorder="1" applyAlignment="1" applyProtection="1">
      <alignment horizontal="center" vertical="center"/>
    </xf>
    <xf numFmtId="0" fontId="39" fillId="2" borderId="1" xfId="0" applyFont="1" applyFill="1" applyBorder="1" applyAlignment="1">
      <alignment horizontal="left" vertical="center" wrapText="1"/>
    </xf>
    <xf numFmtId="0" fontId="39" fillId="5" borderId="1" xfId="0" applyFont="1" applyFill="1" applyBorder="1" applyAlignment="1">
      <alignment horizontal="left" vertical="center" wrapText="1"/>
    </xf>
    <xf numFmtId="37" fontId="23" fillId="0" borderId="0" xfId="20" applyNumberFormat="1" applyFont="1" applyFill="1" applyBorder="1" applyAlignment="1" applyProtection="1">
      <alignment horizontal="center" vertical="center"/>
    </xf>
    <xf numFmtId="37" fontId="23" fillId="0" borderId="0" xfId="20" applyNumberFormat="1" applyFont="1" applyFill="1" applyBorder="1" applyAlignment="1" applyProtection="1">
      <alignment horizontal="center" vertical="center"/>
      <protection locked="0"/>
    </xf>
    <xf numFmtId="0" fontId="60" fillId="7" borderId="6" xfId="0" applyFont="1" applyFill="1" applyBorder="1" applyAlignment="1">
      <alignment horizontal="center" vertical="center" wrapText="1"/>
    </xf>
    <xf numFmtId="0" fontId="47" fillId="7" borderId="6" xfId="0" applyFont="1" applyFill="1" applyBorder="1" applyAlignment="1">
      <alignment horizontal="center" vertical="center" wrapText="1"/>
    </xf>
    <xf numFmtId="0" fontId="47" fillId="7" borderId="10" xfId="0" applyFont="1" applyFill="1" applyBorder="1" applyAlignment="1">
      <alignment horizontal="center" vertical="center" wrapText="1"/>
    </xf>
    <xf numFmtId="0" fontId="55" fillId="18" borderId="45" xfId="0" applyFont="1" applyFill="1" applyBorder="1" applyAlignment="1">
      <alignment horizontal="center" vertical="center" wrapText="1"/>
    </xf>
    <xf numFmtId="0" fontId="55" fillId="18" borderId="0" xfId="0" applyFont="1" applyFill="1" applyBorder="1" applyAlignment="1">
      <alignment horizontal="center" vertical="center" wrapText="1"/>
    </xf>
    <xf numFmtId="0" fontId="29" fillId="9" borderId="38" xfId="0" applyFont="1" applyFill="1" applyBorder="1" applyAlignment="1">
      <alignment horizontal="center" vertical="center" wrapText="1"/>
    </xf>
    <xf numFmtId="0" fontId="29" fillId="9" borderId="41" xfId="0" applyFont="1" applyFill="1" applyBorder="1" applyAlignment="1">
      <alignment horizontal="center" vertical="center" wrapText="1"/>
    </xf>
    <xf numFmtId="0" fontId="55" fillId="15" borderId="44" xfId="0" applyFont="1" applyFill="1" applyBorder="1" applyAlignment="1">
      <alignment horizontal="center" vertical="center" wrapText="1"/>
    </xf>
    <xf numFmtId="0" fontId="55" fillId="15" borderId="56" xfId="0" applyFont="1" applyFill="1" applyBorder="1" applyAlignment="1">
      <alignment horizontal="center" vertical="center" wrapText="1"/>
    </xf>
    <xf numFmtId="0" fontId="55" fillId="16" borderId="45" xfId="0" applyFont="1" applyFill="1" applyBorder="1" applyAlignment="1">
      <alignment horizontal="center" vertical="center" wrapText="1"/>
    </xf>
    <xf numFmtId="0" fontId="55" fillId="16" borderId="0" xfId="0" applyFont="1" applyFill="1" applyBorder="1" applyAlignment="1">
      <alignment horizontal="center" vertical="center" wrapText="1"/>
    </xf>
    <xf numFmtId="0" fontId="55" fillId="17" borderId="45" xfId="0" applyFont="1" applyFill="1" applyBorder="1" applyAlignment="1">
      <alignment horizontal="center" vertical="center" wrapText="1"/>
    </xf>
    <xf numFmtId="0" fontId="55" fillId="17" borderId="0" xfId="0" applyFont="1" applyFill="1" applyBorder="1" applyAlignment="1">
      <alignment horizontal="center" vertical="center" wrapText="1"/>
    </xf>
    <xf numFmtId="0" fontId="29" fillId="9" borderId="54" xfId="0" applyFont="1" applyFill="1" applyBorder="1" applyAlignment="1">
      <alignment horizontal="center" vertical="center" wrapText="1"/>
    </xf>
    <xf numFmtId="0" fontId="55" fillId="15" borderId="42" xfId="0" applyFont="1" applyFill="1" applyBorder="1" applyAlignment="1">
      <alignment horizontal="center" vertical="center" wrapText="1"/>
    </xf>
    <xf numFmtId="0" fontId="55" fillId="15" borderId="55" xfId="0" applyFont="1" applyFill="1" applyBorder="1" applyAlignment="1">
      <alignment horizontal="center" vertical="center" wrapText="1"/>
    </xf>
    <xf numFmtId="0" fontId="0" fillId="0" borderId="9"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48" fillId="0" borderId="18" xfId="0" applyFont="1" applyBorder="1" applyAlignment="1">
      <alignment horizontal="center" vertical="center"/>
    </xf>
    <xf numFmtId="0" fontId="58" fillId="0" borderId="0" xfId="0" applyFont="1" applyBorder="1" applyAlignment="1">
      <alignment horizontal="center" vertical="center" wrapText="1"/>
    </xf>
    <xf numFmtId="0" fontId="29" fillId="9" borderId="51" xfId="0" applyFont="1" applyFill="1" applyBorder="1" applyAlignment="1">
      <alignment horizontal="center" vertical="center" wrapText="1"/>
    </xf>
    <xf numFmtId="0" fontId="29" fillId="9" borderId="52" xfId="0" applyFont="1" applyFill="1" applyBorder="1" applyAlignment="1">
      <alignment horizontal="center" vertical="center" wrapText="1"/>
    </xf>
    <xf numFmtId="0" fontId="29" fillId="9" borderId="53" xfId="0" applyFont="1" applyFill="1" applyBorder="1" applyAlignment="1">
      <alignment horizontal="center" vertical="center" wrapText="1"/>
    </xf>
    <xf numFmtId="0" fontId="29" fillId="9" borderId="31" xfId="0" applyFont="1" applyFill="1" applyBorder="1" applyAlignment="1">
      <alignment horizontal="center" vertical="center" wrapText="1"/>
    </xf>
    <xf numFmtId="0" fontId="29" fillId="9" borderId="31" xfId="0" applyFont="1" applyFill="1" applyBorder="1" applyAlignment="1">
      <alignment horizontal="center" vertical="center"/>
    </xf>
    <xf numFmtId="0" fontId="46" fillId="9" borderId="32" xfId="0" applyFont="1" applyFill="1" applyBorder="1" applyAlignment="1">
      <alignment horizontal="center" vertical="center"/>
    </xf>
    <xf numFmtId="0" fontId="46" fillId="9" borderId="22" xfId="0" applyFont="1" applyFill="1" applyBorder="1" applyAlignment="1">
      <alignment horizontal="center" vertical="center"/>
    </xf>
    <xf numFmtId="0" fontId="46" fillId="9" borderId="33" xfId="0" applyFont="1" applyFill="1" applyBorder="1" applyAlignment="1">
      <alignment horizontal="center" vertical="center"/>
    </xf>
    <xf numFmtId="0" fontId="46" fillId="10" borderId="34" xfId="0" applyFont="1" applyFill="1" applyBorder="1" applyAlignment="1">
      <alignment horizontal="center" vertical="center" wrapText="1"/>
    </xf>
    <xf numFmtId="0" fontId="46" fillId="10" borderId="40" xfId="0" applyFont="1" applyFill="1" applyBorder="1" applyAlignment="1">
      <alignment horizontal="center" vertical="center" wrapText="1"/>
    </xf>
    <xf numFmtId="0" fontId="46" fillId="10" borderId="43" xfId="0" applyFont="1" applyFill="1" applyBorder="1" applyAlignment="1">
      <alignment horizontal="center" vertical="center" wrapText="1"/>
    </xf>
    <xf numFmtId="0" fontId="29" fillId="11" borderId="6" xfId="0" applyFont="1" applyFill="1" applyBorder="1" applyAlignment="1">
      <alignment horizontal="center" vertical="center"/>
    </xf>
    <xf numFmtId="0" fontId="29" fillId="12" borderId="6" xfId="0" applyFont="1" applyFill="1" applyBorder="1" applyAlignment="1">
      <alignment horizontal="center" vertical="center" wrapText="1"/>
    </xf>
    <xf numFmtId="0" fontId="29" fillId="13" borderId="6" xfId="0" applyFont="1" applyFill="1" applyBorder="1" applyAlignment="1">
      <alignment horizontal="center" vertical="center" wrapText="1"/>
    </xf>
    <xf numFmtId="0" fontId="29" fillId="14" borderId="6" xfId="0" applyFont="1" applyFill="1" applyBorder="1" applyAlignment="1">
      <alignment horizontal="center" vertical="center" wrapText="1"/>
    </xf>
    <xf numFmtId="0" fontId="60" fillId="7" borderId="10" xfId="0" applyFont="1" applyFill="1" applyBorder="1" applyAlignment="1">
      <alignment horizontal="center" vertical="center" wrapText="1"/>
    </xf>
    <xf numFmtId="0" fontId="60" fillId="7" borderId="9" xfId="0" applyFont="1" applyFill="1" applyBorder="1" applyAlignment="1">
      <alignment horizontal="center" vertical="center" wrapText="1"/>
    </xf>
    <xf numFmtId="0" fontId="60" fillId="7" borderId="13" xfId="0" applyFont="1" applyFill="1" applyBorder="1" applyAlignment="1">
      <alignment horizontal="center" vertical="center" wrapText="1"/>
    </xf>
    <xf numFmtId="0" fontId="48" fillId="0" borderId="6" xfId="0" applyFont="1" applyFill="1" applyBorder="1" applyAlignment="1">
      <alignment horizontal="center" vertical="center" wrapText="1"/>
    </xf>
    <xf numFmtId="0" fontId="7" fillId="0" borderId="9" xfId="0" applyFont="1" applyBorder="1" applyAlignment="1">
      <alignment horizontal="center" vertical="center"/>
    </xf>
    <xf numFmtId="0" fontId="29" fillId="11" borderId="35" xfId="0" applyFont="1" applyFill="1" applyBorder="1" applyAlignment="1">
      <alignment horizontal="center" vertical="center"/>
    </xf>
    <xf numFmtId="0" fontId="29" fillId="11" borderId="36" xfId="0" applyFont="1" applyFill="1" applyBorder="1" applyAlignment="1">
      <alignment horizontal="center" vertical="center"/>
    </xf>
    <xf numFmtId="0" fontId="29" fillId="11" borderId="57" xfId="0" applyFont="1" applyFill="1" applyBorder="1" applyAlignment="1">
      <alignment horizontal="center" vertical="center"/>
    </xf>
    <xf numFmtId="0" fontId="29" fillId="9" borderId="50" xfId="0" applyFont="1" applyFill="1" applyBorder="1" applyAlignment="1">
      <alignment horizontal="center" vertical="center" wrapText="1"/>
    </xf>
    <xf numFmtId="0" fontId="29" fillId="9" borderId="46" xfId="0" applyFont="1" applyFill="1" applyBorder="1" applyAlignment="1">
      <alignment horizontal="center" vertical="center" wrapText="1"/>
    </xf>
    <xf numFmtId="0" fontId="55" fillId="15" borderId="47" xfId="0" applyFont="1" applyFill="1" applyBorder="1" applyAlignment="1">
      <alignment horizontal="center" vertical="center" wrapText="1"/>
    </xf>
    <xf numFmtId="0" fontId="55" fillId="15" borderId="48" xfId="0" applyFont="1" applyFill="1" applyBorder="1" applyAlignment="1">
      <alignment horizontal="center" vertical="center" wrapText="1"/>
    </xf>
    <xf numFmtId="0" fontId="55" fillId="16" borderId="2" xfId="0" applyFont="1" applyFill="1" applyBorder="1" applyAlignment="1">
      <alignment horizontal="center" vertical="center" wrapText="1"/>
    </xf>
    <xf numFmtId="0" fontId="55" fillId="17" borderId="2" xfId="0" applyFont="1" applyFill="1" applyBorder="1" applyAlignment="1">
      <alignment horizontal="center" vertical="center" wrapText="1"/>
    </xf>
    <xf numFmtId="0" fontId="55" fillId="18" borderId="2" xfId="0" applyFont="1" applyFill="1" applyBorder="1" applyAlignment="1">
      <alignment horizontal="center" vertical="center" wrapText="1"/>
    </xf>
    <xf numFmtId="0" fontId="48" fillId="0" borderId="6" xfId="0" applyFont="1" applyBorder="1" applyAlignment="1">
      <alignment horizontal="center" vertical="center" wrapText="1"/>
    </xf>
    <xf numFmtId="0" fontId="49" fillId="0" borderId="0" xfId="0" applyFont="1" applyAlignment="1" applyProtection="1">
      <alignment horizontal="center" vertical="center"/>
    </xf>
    <xf numFmtId="0" fontId="29" fillId="11" borderId="6" xfId="0" applyFont="1" applyFill="1" applyBorder="1" applyAlignment="1">
      <alignment horizontal="center"/>
    </xf>
    <xf numFmtId="0" fontId="29" fillId="9" borderId="6" xfId="0" applyFont="1" applyFill="1" applyBorder="1" applyAlignment="1">
      <alignment horizontal="center" vertical="center" wrapText="1"/>
    </xf>
    <xf numFmtId="0" fontId="29" fillId="15" borderId="6" xfId="0" applyFont="1" applyFill="1" applyBorder="1" applyAlignment="1">
      <alignment horizontal="center" vertical="center" wrapText="1"/>
    </xf>
    <xf numFmtId="0" fontId="29" fillId="16" borderId="6" xfId="0" applyFont="1" applyFill="1" applyBorder="1" applyAlignment="1">
      <alignment horizontal="center" vertical="center" wrapText="1"/>
    </xf>
    <xf numFmtId="0" fontId="29" fillId="9" borderId="6" xfId="0" applyFont="1" applyFill="1" applyBorder="1" applyAlignment="1">
      <alignment horizontal="center" vertical="center"/>
    </xf>
    <xf numFmtId="0" fontId="45" fillId="9" borderId="6" xfId="0" applyFont="1" applyFill="1" applyBorder="1" applyAlignment="1">
      <alignment horizontal="center" vertical="center"/>
    </xf>
    <xf numFmtId="0" fontId="45" fillId="10" borderId="6" xfId="0" applyFont="1" applyFill="1" applyBorder="1" applyAlignment="1">
      <alignment horizontal="center" vertical="center" wrapText="1"/>
    </xf>
    <xf numFmtId="0" fontId="29" fillId="17" borderId="6" xfId="0" applyFont="1" applyFill="1" applyBorder="1" applyAlignment="1">
      <alignment horizontal="center" vertical="center" wrapText="1"/>
    </xf>
    <xf numFmtId="0" fontId="29" fillId="18" borderId="6" xfId="0" applyFont="1" applyFill="1" applyBorder="1" applyAlignment="1">
      <alignment horizontal="center" vertical="center" wrapText="1"/>
    </xf>
    <xf numFmtId="0" fontId="48" fillId="0" borderId="10" xfId="0" applyFont="1" applyBorder="1" applyAlignment="1">
      <alignment horizontal="left" vertical="center" wrapText="1"/>
    </xf>
    <xf numFmtId="0" fontId="48" fillId="0" borderId="11" xfId="0" applyFont="1" applyBorder="1" applyAlignment="1">
      <alignment horizontal="left" vertical="center" wrapText="1"/>
    </xf>
    <xf numFmtId="0" fontId="48" fillId="0" borderId="12" xfId="0" applyFont="1" applyBorder="1" applyAlignment="1">
      <alignment horizontal="left" vertical="center" wrapText="1"/>
    </xf>
    <xf numFmtId="0" fontId="58" fillId="0" borderId="2" xfId="0" applyFont="1" applyBorder="1" applyAlignment="1">
      <alignment horizontal="center" vertical="center" wrapText="1"/>
    </xf>
    <xf numFmtId="0" fontId="29" fillId="11" borderId="35" xfId="0" applyFont="1" applyFill="1" applyBorder="1" applyAlignment="1">
      <alignment horizontal="center"/>
    </xf>
    <xf numFmtId="0" fontId="29" fillId="11" borderId="36" xfId="0" applyFont="1" applyFill="1" applyBorder="1" applyAlignment="1">
      <alignment horizontal="center"/>
    </xf>
    <xf numFmtId="0" fontId="29" fillId="11" borderId="37" xfId="0" applyFont="1" applyFill="1" applyBorder="1" applyAlignment="1">
      <alignment horizontal="center"/>
    </xf>
    <xf numFmtId="0" fontId="29" fillId="12" borderId="0" xfId="0" applyFont="1" applyFill="1" applyBorder="1" applyAlignment="1">
      <alignment horizontal="center" vertical="center" wrapText="1"/>
    </xf>
    <xf numFmtId="0" fontId="29" fillId="13" borderId="0" xfId="0" applyFont="1" applyFill="1" applyBorder="1" applyAlignment="1">
      <alignment horizontal="center" vertical="center" wrapText="1"/>
    </xf>
    <xf numFmtId="0" fontId="29" fillId="14" borderId="0" xfId="0" applyFont="1" applyFill="1" applyBorder="1" applyAlignment="1">
      <alignment horizontal="center" vertical="center" wrapText="1"/>
    </xf>
    <xf numFmtId="0" fontId="29" fillId="15" borderId="42" xfId="0" applyFont="1" applyFill="1" applyBorder="1" applyAlignment="1">
      <alignment horizontal="center" vertical="center" wrapText="1"/>
    </xf>
    <xf numFmtId="0" fontId="29" fillId="15" borderId="47" xfId="0" applyFont="1" applyFill="1" applyBorder="1" applyAlignment="1">
      <alignment horizontal="center" vertical="center" wrapText="1"/>
    </xf>
    <xf numFmtId="0" fontId="29" fillId="15" borderId="44" xfId="0" applyFont="1" applyFill="1" applyBorder="1" applyAlignment="1">
      <alignment horizontal="center" vertical="center" wrapText="1"/>
    </xf>
    <xf numFmtId="0" fontId="29" fillId="15" borderId="48" xfId="0" applyFont="1" applyFill="1" applyBorder="1" applyAlignment="1">
      <alignment horizontal="center" vertical="center" wrapText="1"/>
    </xf>
    <xf numFmtId="0" fontId="29" fillId="16" borderId="45" xfId="0" applyFont="1" applyFill="1" applyBorder="1" applyAlignment="1">
      <alignment horizontal="center" vertical="center" wrapText="1"/>
    </xf>
    <xf numFmtId="0" fontId="29" fillId="16" borderId="2" xfId="0" applyFont="1" applyFill="1" applyBorder="1" applyAlignment="1">
      <alignment horizontal="center" vertical="center" wrapText="1"/>
    </xf>
    <xf numFmtId="0" fontId="45" fillId="9" borderId="51" xfId="0" applyFont="1" applyFill="1" applyBorder="1" applyAlignment="1">
      <alignment horizontal="center" vertical="center" wrapText="1"/>
    </xf>
    <xf numFmtId="0" fontId="45" fillId="9" borderId="52" xfId="0" applyFont="1" applyFill="1" applyBorder="1" applyAlignment="1">
      <alignment horizontal="center" vertical="center" wrapText="1"/>
    </xf>
    <xf numFmtId="0" fontId="45" fillId="9" borderId="53" xfId="0" applyFont="1" applyFill="1" applyBorder="1" applyAlignment="1">
      <alignment horizontal="center" vertical="center" wrapText="1"/>
    </xf>
    <xf numFmtId="0" fontId="45" fillId="9" borderId="31" xfId="0" applyFont="1" applyFill="1" applyBorder="1" applyAlignment="1">
      <alignment horizontal="center" vertical="center" wrapText="1"/>
    </xf>
    <xf numFmtId="0" fontId="45" fillId="9" borderId="38" xfId="0" applyFont="1" applyFill="1" applyBorder="1" applyAlignment="1">
      <alignment horizontal="center" vertical="center" wrapText="1"/>
    </xf>
    <xf numFmtId="0" fontId="45" fillId="9" borderId="41" xfId="0" applyFont="1" applyFill="1" applyBorder="1" applyAlignment="1">
      <alignment horizontal="center" vertical="center" wrapText="1"/>
    </xf>
    <xf numFmtId="0" fontId="45" fillId="9" borderId="31" xfId="0" applyFont="1" applyFill="1" applyBorder="1" applyAlignment="1">
      <alignment horizontal="center" vertical="center"/>
    </xf>
    <xf numFmtId="0" fontId="45" fillId="9" borderId="32" xfId="0" applyFont="1" applyFill="1" applyBorder="1" applyAlignment="1">
      <alignment horizontal="center" vertical="center"/>
    </xf>
    <xf numFmtId="0" fontId="45" fillId="9" borderId="22" xfId="0" applyFont="1" applyFill="1" applyBorder="1" applyAlignment="1">
      <alignment horizontal="center" vertical="center"/>
    </xf>
    <xf numFmtId="0" fontId="45" fillId="9" borderId="33" xfId="0" applyFont="1" applyFill="1" applyBorder="1" applyAlignment="1">
      <alignment horizontal="center" vertical="center"/>
    </xf>
    <xf numFmtId="0" fontId="45" fillId="10" borderId="34" xfId="0" applyFont="1" applyFill="1" applyBorder="1" applyAlignment="1">
      <alignment horizontal="center" vertical="center" wrapText="1"/>
    </xf>
    <xf numFmtId="0" fontId="45" fillId="10" borderId="40" xfId="0" applyFont="1" applyFill="1" applyBorder="1" applyAlignment="1">
      <alignment horizontal="center" vertical="center" wrapText="1"/>
    </xf>
    <xf numFmtId="0" fontId="45" fillId="10" borderId="43" xfId="0" applyFont="1" applyFill="1" applyBorder="1" applyAlignment="1">
      <alignment horizontal="center" vertical="center" wrapText="1"/>
    </xf>
    <xf numFmtId="0" fontId="29" fillId="17" borderId="45" xfId="0" applyFont="1" applyFill="1" applyBorder="1" applyAlignment="1">
      <alignment horizontal="center" vertical="center" wrapText="1"/>
    </xf>
    <xf numFmtId="0" fontId="29" fillId="17" borderId="2" xfId="0" applyFont="1" applyFill="1" applyBorder="1" applyAlignment="1">
      <alignment horizontal="center" vertical="center" wrapText="1"/>
    </xf>
    <xf numFmtId="0" fontId="29" fillId="18" borderId="45" xfId="0" applyFont="1" applyFill="1" applyBorder="1" applyAlignment="1">
      <alignment horizontal="center" vertical="center" wrapText="1"/>
    </xf>
    <xf numFmtId="0" fontId="29" fillId="18" borderId="2" xfId="0" applyFont="1" applyFill="1" applyBorder="1" applyAlignment="1">
      <alignment horizontal="center" vertical="center" wrapText="1"/>
    </xf>
    <xf numFmtId="0" fontId="29" fillId="19" borderId="39" xfId="0" applyFont="1" applyFill="1" applyBorder="1" applyAlignment="1">
      <alignment horizontal="center" vertical="center" wrapText="1"/>
    </xf>
    <xf numFmtId="0" fontId="29" fillId="19" borderId="42" xfId="0" applyFont="1" applyFill="1" applyBorder="1" applyAlignment="1">
      <alignment horizontal="center" vertical="center" wrapText="1"/>
    </xf>
    <xf numFmtId="0" fontId="26" fillId="0" borderId="0" xfId="0" applyFont="1" applyAlignment="1">
      <alignment horizontal="center"/>
    </xf>
    <xf numFmtId="0" fontId="58" fillId="0" borderId="0" xfId="0" applyFont="1" applyFill="1" applyBorder="1" applyAlignment="1">
      <alignment horizontal="center" vertical="center" wrapText="1"/>
    </xf>
    <xf numFmtId="164" fontId="11" fillId="0" borderId="0" xfId="28" applyNumberFormat="1" applyFont="1" applyFill="1" applyBorder="1" applyAlignment="1" applyProtection="1">
      <alignment horizontal="center"/>
      <protection locked="0"/>
    </xf>
    <xf numFmtId="164" fontId="11" fillId="0" borderId="0" xfId="28" applyNumberFormat="1" applyFont="1" applyFill="1" applyBorder="1" applyAlignment="1" applyProtection="1">
      <alignment horizontal="center"/>
    </xf>
    <xf numFmtId="164" fontId="52" fillId="0" borderId="18" xfId="28" applyNumberFormat="1" applyFont="1" applyFill="1" applyBorder="1" applyAlignment="1" applyProtection="1">
      <alignment horizontal="center"/>
      <protection locked="0"/>
    </xf>
    <xf numFmtId="0" fontId="20" fillId="0" borderId="0" xfId="29" applyFont="1" applyFill="1" applyBorder="1" applyAlignment="1">
      <alignment horizontal="justify" vertical="center" wrapText="1"/>
    </xf>
    <xf numFmtId="0" fontId="20" fillId="0" borderId="3" xfId="29" applyFont="1" applyFill="1" applyBorder="1" applyAlignment="1">
      <alignment horizontal="justify" vertical="center" wrapText="1"/>
    </xf>
    <xf numFmtId="164" fontId="11" fillId="0" borderId="0" xfId="28" applyNumberFormat="1" applyFont="1" applyFill="1" applyBorder="1" applyAlignment="1" applyProtection="1">
      <alignment horizontal="center" vertical="center"/>
    </xf>
    <xf numFmtId="164" fontId="53" fillId="6" borderId="24" xfId="28" applyNumberFormat="1" applyFont="1" applyFill="1" applyBorder="1" applyAlignment="1" applyProtection="1">
      <alignment horizontal="center" vertical="center"/>
    </xf>
    <xf numFmtId="164" fontId="53" fillId="6" borderId="45" xfId="28" applyNumberFormat="1" applyFont="1" applyFill="1" applyBorder="1" applyAlignment="1" applyProtection="1">
      <alignment horizontal="center" vertical="center"/>
    </xf>
    <xf numFmtId="164" fontId="53" fillId="6" borderId="14" xfId="28" applyNumberFormat="1" applyFont="1" applyFill="1" applyBorder="1" applyAlignment="1" applyProtection="1">
      <alignment horizontal="center" vertical="center"/>
    </xf>
    <xf numFmtId="164" fontId="53" fillId="6" borderId="23" xfId="28" applyNumberFormat="1" applyFont="1" applyFill="1" applyBorder="1" applyAlignment="1" applyProtection="1">
      <alignment horizontal="center" vertical="center"/>
    </xf>
    <xf numFmtId="164" fontId="53" fillId="6" borderId="0" xfId="28" applyNumberFormat="1" applyFont="1" applyFill="1" applyBorder="1" applyAlignment="1" applyProtection="1">
      <alignment horizontal="center" vertical="center"/>
    </xf>
    <xf numFmtId="164" fontId="53" fillId="6" borderId="3" xfId="28" applyNumberFormat="1" applyFont="1" applyFill="1" applyBorder="1" applyAlignment="1" applyProtection="1">
      <alignment horizontal="center" vertical="center"/>
    </xf>
    <xf numFmtId="164" fontId="53" fillId="6" borderId="21" xfId="28" applyNumberFormat="1" applyFont="1" applyFill="1" applyBorder="1" applyAlignment="1" applyProtection="1">
      <alignment horizontal="center" vertical="center"/>
    </xf>
    <xf numFmtId="164" fontId="53" fillId="6" borderId="18" xfId="28" applyNumberFormat="1" applyFont="1" applyFill="1" applyBorder="1" applyAlignment="1" applyProtection="1">
      <alignment horizontal="center" vertical="center"/>
    </xf>
    <xf numFmtId="164" fontId="53" fillId="6" borderId="27" xfId="28" applyNumberFormat="1" applyFont="1" applyFill="1" applyBorder="1" applyAlignment="1" applyProtection="1">
      <alignment horizontal="center" vertical="center"/>
    </xf>
    <xf numFmtId="164" fontId="53" fillId="6" borderId="9" xfId="28" applyNumberFormat="1" applyFont="1" applyFill="1" applyBorder="1" applyAlignment="1" applyProtection="1">
      <alignment horizontal="center"/>
    </xf>
    <xf numFmtId="164" fontId="53" fillId="6" borderId="8" xfId="28" applyNumberFormat="1" applyFont="1" applyFill="1" applyBorder="1" applyAlignment="1" applyProtection="1">
      <alignment horizontal="center"/>
    </xf>
    <xf numFmtId="164" fontId="53" fillId="6" borderId="7" xfId="28" applyNumberFormat="1" applyFont="1" applyFill="1" applyBorder="1" applyAlignment="1" applyProtection="1">
      <alignment horizontal="center"/>
    </xf>
    <xf numFmtId="164" fontId="53" fillId="6" borderId="25" xfId="28" applyNumberFormat="1" applyFont="1" applyFill="1" applyBorder="1" applyAlignment="1" applyProtection="1">
      <alignment horizontal="center" vertical="center"/>
    </xf>
    <xf numFmtId="164" fontId="53" fillId="6" borderId="26" xfId="28" applyNumberFormat="1" applyFont="1" applyFill="1" applyBorder="1" applyAlignment="1" applyProtection="1">
      <alignment horizontal="center" vertical="center"/>
    </xf>
    <xf numFmtId="0" fontId="20" fillId="0" borderId="1" xfId="29" applyFont="1" applyFill="1" applyBorder="1" applyAlignment="1">
      <alignment horizontal="left" vertical="center" wrapText="1"/>
    </xf>
    <xf numFmtId="0" fontId="20" fillId="0" borderId="0" xfId="29" applyFont="1" applyFill="1" applyBorder="1" applyAlignment="1">
      <alignment horizontal="left" vertical="center" wrapText="1"/>
    </xf>
    <xf numFmtId="0" fontId="20" fillId="0" borderId="3" xfId="29" applyFont="1" applyFill="1" applyBorder="1" applyAlignment="1">
      <alignment horizontal="left" vertical="center" wrapText="1"/>
    </xf>
    <xf numFmtId="0" fontId="54" fillId="0" borderId="8" xfId="29" applyFont="1" applyFill="1" applyBorder="1" applyAlignment="1">
      <alignment horizontal="left" vertical="center" wrapText="1"/>
    </xf>
    <xf numFmtId="0" fontId="54" fillId="0" borderId="7" xfId="29" applyFont="1" applyFill="1" applyBorder="1" applyAlignment="1">
      <alignment horizontal="left" vertical="center" wrapText="1"/>
    </xf>
  </cellXfs>
  <cellStyles count="39">
    <cellStyle name="=C:\WINNT\SYSTEM32\COMMAND.COM" xfId="1" xr:uid="{00000000-0005-0000-0000-000000000000}"/>
    <cellStyle name="Excel Built-in Normal" xfId="2" xr:uid="{00000000-0005-0000-0000-000001000000}"/>
    <cellStyle name="Hipervínculo" xfId="34" builtinId="8"/>
    <cellStyle name="Millares" xfId="20" builtinId="3"/>
    <cellStyle name="Millares 2" xfId="3" xr:uid="{00000000-0005-0000-0000-000004000000}"/>
    <cellStyle name="Millares 2 2" xfId="31" xr:uid="{00000000-0005-0000-0000-000005000000}"/>
    <cellStyle name="Millares 2 3" xfId="30" xr:uid="{00000000-0005-0000-0000-000006000000}"/>
    <cellStyle name="Millares 3" xfId="4" xr:uid="{00000000-0005-0000-0000-000007000000}"/>
    <cellStyle name="Millares 4" xfId="5" xr:uid="{00000000-0005-0000-0000-000008000000}"/>
    <cellStyle name="Millares 4 2" xfId="28" xr:uid="{00000000-0005-0000-0000-000009000000}"/>
    <cellStyle name="Millares 5" xfId="6" xr:uid="{00000000-0005-0000-0000-00000A000000}"/>
    <cellStyle name="Millares 6" xfId="32" xr:uid="{00000000-0005-0000-0000-00000B000000}"/>
    <cellStyle name="Millares 7" xfId="33" xr:uid="{00000000-0005-0000-0000-00000C000000}"/>
    <cellStyle name="Moneda" xfId="20" builtinId="4"/>
    <cellStyle name="Moneda [0]" xfId="20" builtinId="7"/>
    <cellStyle name="Moneda 2" xfId="7" xr:uid="{00000000-0005-0000-0000-00000F000000}"/>
    <cellStyle name="Moneda 2 2" xfId="8" xr:uid="{00000000-0005-0000-0000-000010000000}"/>
    <cellStyle name="Moneda 2 3" xfId="9" xr:uid="{00000000-0005-0000-0000-000011000000}"/>
    <cellStyle name="Normal" xfId="0" builtinId="0"/>
    <cellStyle name="Normal 2" xfId="10" xr:uid="{00000000-0005-0000-0000-000013000000}"/>
    <cellStyle name="Normal 2 2" xfId="35" xr:uid="{00000000-0005-0000-0000-000014000000}"/>
    <cellStyle name="Normal 2 2 2" xfId="23" xr:uid="{00000000-0005-0000-0000-000015000000}"/>
    <cellStyle name="Normal 2 2 2 2" xfId="26" xr:uid="{00000000-0005-0000-0000-000016000000}"/>
    <cellStyle name="Normal 2 2 2 3" xfId="27" xr:uid="{00000000-0005-0000-0000-000017000000}"/>
    <cellStyle name="Normal 2 7" xfId="22" xr:uid="{00000000-0005-0000-0000-000018000000}"/>
    <cellStyle name="Normal 3" xfId="11" xr:uid="{00000000-0005-0000-0000-000019000000}"/>
    <cellStyle name="Normal 3 2" xfId="12" xr:uid="{00000000-0005-0000-0000-00001A000000}"/>
    <cellStyle name="Normal 4" xfId="13" xr:uid="{00000000-0005-0000-0000-00001B000000}"/>
    <cellStyle name="Normal 4 2" xfId="14" xr:uid="{00000000-0005-0000-0000-00001C000000}"/>
    <cellStyle name="Normal 4 3" xfId="15" xr:uid="{00000000-0005-0000-0000-00001D000000}"/>
    <cellStyle name="Normal 5" xfId="16" xr:uid="{00000000-0005-0000-0000-00001E000000}"/>
    <cellStyle name="Normal 5 2" xfId="29" xr:uid="{00000000-0005-0000-0000-00001F000000}"/>
    <cellStyle name="Normal 6" xfId="17" xr:uid="{00000000-0005-0000-0000-000020000000}"/>
    <cellStyle name="Normal 7" xfId="21" xr:uid="{00000000-0005-0000-0000-000021000000}"/>
    <cellStyle name="Normal 9" xfId="18" xr:uid="{00000000-0005-0000-0000-000022000000}"/>
    <cellStyle name="Normal 9 2" xfId="19" xr:uid="{00000000-0005-0000-0000-000023000000}"/>
    <cellStyle name="Normal 9 2 2" xfId="25" xr:uid="{00000000-0005-0000-0000-000024000000}"/>
    <cellStyle name="Normal 9 3" xfId="24" xr:uid="{00000000-0005-0000-0000-000025000000}"/>
    <cellStyle name="Porcentaje" xfId="20" builtinId="5"/>
  </cellStyles>
  <dxfs count="0"/>
  <tableStyles count="0" defaultTableStyle="TableStyleMedium2" defaultPivotStyle="PivotStyleLight16"/>
  <colors>
    <mruColors>
      <color rgb="FF9933FF"/>
      <color rgb="FFE1A9D9"/>
      <color rgb="FF8989FF"/>
      <color rgb="FF0000FF"/>
      <color rgb="FF66CCFF"/>
      <color rgb="FFCCCCFF"/>
      <color rgb="FFFF66FF"/>
      <color rgb="FFA1E9E7"/>
      <color rgb="FFBCA7E3"/>
      <color rgb="FF8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6803</xdr:colOff>
      <xdr:row>0</xdr:row>
      <xdr:rowOff>0</xdr:rowOff>
    </xdr:from>
    <xdr:ext cx="2115911" cy="993321"/>
    <xdr:pic>
      <xdr:nvPicPr>
        <xdr:cNvPr id="5" name="2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71"/>
        <a:stretch>
          <a:fillRect/>
        </a:stretch>
      </xdr:blipFill>
      <xdr:spPr>
        <a:xfrm>
          <a:off x="142874" y="0"/>
          <a:ext cx="2115911" cy="993321"/>
        </a:xfrm>
        <a:prstGeom prst="rect">
          <a:avLst/>
        </a:prstGeom>
      </xdr:spPr>
    </xdr:pic>
    <xdr:clientData/>
  </xdr:oneCellAnchor>
  <xdr:oneCellAnchor>
    <xdr:from>
      <xdr:col>5</xdr:col>
      <xdr:colOff>603250</xdr:colOff>
      <xdr:row>2</xdr:row>
      <xdr:rowOff>25400</xdr:rowOff>
    </xdr:from>
    <xdr:ext cx="1289050" cy="1063625"/>
    <xdr:pic>
      <xdr:nvPicPr>
        <xdr:cNvPr id="7" name="17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78227"/>
        <a:stretch>
          <a:fillRect/>
        </a:stretch>
      </xdr:blipFill>
      <xdr:spPr bwMode="auto">
        <a:xfrm>
          <a:off x="5410200" y="241300"/>
          <a:ext cx="1289050" cy="1063625"/>
        </a:xfrm>
        <a:prstGeom prst="rect">
          <a:avLst/>
        </a:prstGeom>
        <a:noFill/>
        <a:ln>
          <a:noFill/>
        </a:ln>
      </xdr:spPr>
    </xdr:pic>
    <xdr:clientData/>
  </xdr:oneCellAnchor>
  <xdr:oneCellAnchor>
    <xdr:from>
      <xdr:col>5</xdr:col>
      <xdr:colOff>231322</xdr:colOff>
      <xdr:row>91</xdr:row>
      <xdr:rowOff>54428</xdr:rowOff>
    </xdr:from>
    <xdr:ext cx="1289050" cy="1063625"/>
    <xdr:pic>
      <xdr:nvPicPr>
        <xdr:cNvPr id="6" name="17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78227"/>
        <a:stretch>
          <a:fillRect/>
        </a:stretch>
      </xdr:blipFill>
      <xdr:spPr bwMode="auto">
        <a:xfrm>
          <a:off x="7708447" y="263978"/>
          <a:ext cx="1289050" cy="1063625"/>
        </a:xfrm>
        <a:prstGeom prst="rect">
          <a:avLst/>
        </a:prstGeom>
        <a:noFill/>
        <a:ln>
          <a:noFill/>
        </a:ln>
      </xdr:spPr>
    </xdr:pic>
    <xdr:clientData/>
  </xdr:oneCellAnchor>
  <xdr:oneCellAnchor>
    <xdr:from>
      <xdr:col>4</xdr:col>
      <xdr:colOff>1095375</xdr:colOff>
      <xdr:row>153</xdr:row>
      <xdr:rowOff>54428</xdr:rowOff>
    </xdr:from>
    <xdr:ext cx="1289050" cy="1063625"/>
    <xdr:pic>
      <xdr:nvPicPr>
        <xdr:cNvPr id="8" name="17 Imagen">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78227"/>
        <a:stretch>
          <a:fillRect/>
        </a:stretch>
      </xdr:blipFill>
      <xdr:spPr bwMode="auto">
        <a:xfrm>
          <a:off x="7791450" y="359228"/>
          <a:ext cx="1289050" cy="1063625"/>
        </a:xfrm>
        <a:prstGeom prst="rect">
          <a:avLst/>
        </a:prstGeom>
        <a:noFill/>
        <a:ln>
          <a:noFill/>
        </a:ln>
      </xdr:spPr>
    </xdr:pic>
    <xdr:clientData/>
  </xdr:oneCellAnchor>
  <xdr:oneCellAnchor>
    <xdr:from>
      <xdr:col>4</xdr:col>
      <xdr:colOff>1224642</xdr:colOff>
      <xdr:row>205</xdr:row>
      <xdr:rowOff>20410</xdr:rowOff>
    </xdr:from>
    <xdr:ext cx="1289050" cy="1063625"/>
    <xdr:pic>
      <xdr:nvPicPr>
        <xdr:cNvPr id="9" name="17 Imagen">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78227"/>
        <a:stretch>
          <a:fillRect/>
        </a:stretch>
      </xdr:blipFill>
      <xdr:spPr bwMode="auto">
        <a:xfrm>
          <a:off x="6932838" y="26874106"/>
          <a:ext cx="1289050" cy="1063625"/>
        </a:xfrm>
        <a:prstGeom prst="rect">
          <a:avLst/>
        </a:prstGeom>
        <a:noFill/>
        <a:ln>
          <a:noFill/>
        </a:ln>
      </xdr:spPr>
    </xdr:pic>
    <xdr:clientData/>
  </xdr:oneCellAnchor>
  <xdr:oneCellAnchor>
    <xdr:from>
      <xdr:col>0</xdr:col>
      <xdr:colOff>6804</xdr:colOff>
      <xdr:row>91</xdr:row>
      <xdr:rowOff>54429</xdr:rowOff>
    </xdr:from>
    <xdr:ext cx="2115911" cy="993321"/>
    <xdr:pic>
      <xdr:nvPicPr>
        <xdr:cNvPr id="10" name="24 Imagen">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71"/>
        <a:stretch>
          <a:fillRect/>
        </a:stretch>
      </xdr:blipFill>
      <xdr:spPr>
        <a:xfrm>
          <a:off x="6804" y="11287125"/>
          <a:ext cx="2115911" cy="993321"/>
        </a:xfrm>
        <a:prstGeom prst="rect">
          <a:avLst/>
        </a:prstGeom>
      </xdr:spPr>
    </xdr:pic>
    <xdr:clientData/>
  </xdr:oneCellAnchor>
  <xdr:oneCellAnchor>
    <xdr:from>
      <xdr:col>0</xdr:col>
      <xdr:colOff>0</xdr:colOff>
      <xdr:row>153</xdr:row>
      <xdr:rowOff>13607</xdr:rowOff>
    </xdr:from>
    <xdr:ext cx="2115911" cy="993321"/>
    <xdr:pic>
      <xdr:nvPicPr>
        <xdr:cNvPr id="11" name="24 Imagen">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71"/>
        <a:stretch>
          <a:fillRect/>
        </a:stretch>
      </xdr:blipFill>
      <xdr:spPr>
        <a:xfrm>
          <a:off x="0" y="19206482"/>
          <a:ext cx="2115911" cy="993321"/>
        </a:xfrm>
        <a:prstGeom prst="rect">
          <a:avLst/>
        </a:prstGeom>
      </xdr:spPr>
    </xdr:pic>
    <xdr:clientData/>
  </xdr:oneCellAnchor>
  <xdr:oneCellAnchor>
    <xdr:from>
      <xdr:col>0</xdr:col>
      <xdr:colOff>61232</xdr:colOff>
      <xdr:row>203</xdr:row>
      <xdr:rowOff>6804</xdr:rowOff>
    </xdr:from>
    <xdr:ext cx="2115911" cy="993321"/>
    <xdr:pic>
      <xdr:nvPicPr>
        <xdr:cNvPr id="12" name="24 Imagen">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71"/>
        <a:stretch>
          <a:fillRect/>
        </a:stretch>
      </xdr:blipFill>
      <xdr:spPr>
        <a:xfrm>
          <a:off x="61232" y="26656393"/>
          <a:ext cx="2115911" cy="993321"/>
        </a:xfrm>
        <a:prstGeom prst="rect">
          <a:avLst/>
        </a:prstGeom>
      </xdr:spPr>
    </xdr:pic>
    <xdr:clientData/>
  </xdr:oneCellAnchor>
  <xdr:oneCellAnchor>
    <xdr:from>
      <xdr:col>0</xdr:col>
      <xdr:colOff>183696</xdr:colOff>
      <xdr:row>263</xdr:row>
      <xdr:rowOff>6803</xdr:rowOff>
    </xdr:from>
    <xdr:ext cx="2115911" cy="993321"/>
    <xdr:pic>
      <xdr:nvPicPr>
        <xdr:cNvPr id="13" name="24 Imagen">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71"/>
        <a:stretch>
          <a:fillRect/>
        </a:stretch>
      </xdr:blipFill>
      <xdr:spPr>
        <a:xfrm>
          <a:off x="183696" y="34596160"/>
          <a:ext cx="2115911" cy="993321"/>
        </a:xfrm>
        <a:prstGeom prst="rect">
          <a:avLst/>
        </a:prstGeom>
      </xdr:spPr>
    </xdr:pic>
    <xdr:clientData/>
  </xdr:oneCellAnchor>
  <xdr:oneCellAnchor>
    <xdr:from>
      <xdr:col>4</xdr:col>
      <xdr:colOff>775607</xdr:colOff>
      <xdr:row>266</xdr:row>
      <xdr:rowOff>1</xdr:rowOff>
    </xdr:from>
    <xdr:ext cx="1289050" cy="1063625"/>
    <xdr:pic>
      <xdr:nvPicPr>
        <xdr:cNvPr id="14" name="17 Imagen">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78227"/>
        <a:stretch>
          <a:fillRect/>
        </a:stretch>
      </xdr:blipFill>
      <xdr:spPr bwMode="auto">
        <a:xfrm>
          <a:off x="6483803" y="34895519"/>
          <a:ext cx="1289050" cy="1063625"/>
        </a:xfrm>
        <a:prstGeom prst="rect">
          <a:avLst/>
        </a:prstGeom>
        <a:noFill/>
        <a:ln>
          <a:noFill/>
        </a:ln>
      </xdr:spPr>
    </xdr:pic>
    <xdr:clientData/>
  </xdr:oneCellAnchor>
  <xdr:oneCellAnchor>
    <xdr:from>
      <xdr:col>3</xdr:col>
      <xdr:colOff>1030432</xdr:colOff>
      <xdr:row>356</xdr:row>
      <xdr:rowOff>77933</xdr:rowOff>
    </xdr:from>
    <xdr:ext cx="1289050" cy="1063625"/>
    <xdr:pic>
      <xdr:nvPicPr>
        <xdr:cNvPr id="15" name="17 Imagen">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78227"/>
        <a:stretch>
          <a:fillRect/>
        </a:stretch>
      </xdr:blipFill>
      <xdr:spPr bwMode="auto">
        <a:xfrm>
          <a:off x="5069032" y="401783"/>
          <a:ext cx="1289050" cy="1063625"/>
        </a:xfrm>
        <a:prstGeom prst="rect">
          <a:avLst/>
        </a:prstGeom>
        <a:noFill/>
        <a:ln>
          <a:noFill/>
        </a:ln>
      </xdr:spPr>
    </xdr:pic>
    <xdr:clientData/>
  </xdr:oneCellAnchor>
  <xdr:oneCellAnchor>
    <xdr:from>
      <xdr:col>4</xdr:col>
      <xdr:colOff>495300</xdr:colOff>
      <xdr:row>406</xdr:row>
      <xdr:rowOff>19050</xdr:rowOff>
    </xdr:from>
    <xdr:ext cx="1289050" cy="1063625"/>
    <xdr:pic>
      <xdr:nvPicPr>
        <xdr:cNvPr id="16" name="17 Imagen">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78227"/>
        <a:stretch>
          <a:fillRect/>
        </a:stretch>
      </xdr:blipFill>
      <xdr:spPr bwMode="auto">
        <a:xfrm>
          <a:off x="5581650" y="228600"/>
          <a:ext cx="1289050" cy="106362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153591</xdr:colOff>
      <xdr:row>1</xdr:row>
      <xdr:rowOff>57151</xdr:rowOff>
    </xdr:from>
    <xdr:ext cx="2115911" cy="993321"/>
    <xdr:pic>
      <xdr:nvPicPr>
        <xdr:cNvPr id="6" name="24 Imagen">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71"/>
        <a:stretch>
          <a:fillRect/>
        </a:stretch>
      </xdr:blipFill>
      <xdr:spPr>
        <a:xfrm>
          <a:off x="915591" y="217885"/>
          <a:ext cx="2115911" cy="993321"/>
        </a:xfrm>
        <a:prstGeom prst="rect">
          <a:avLst/>
        </a:prstGeom>
      </xdr:spPr>
    </xdr:pic>
    <xdr:clientData/>
  </xdr:oneCellAnchor>
  <xdr:oneCellAnchor>
    <xdr:from>
      <xdr:col>8</xdr:col>
      <xdr:colOff>95250</xdr:colOff>
      <xdr:row>1</xdr:row>
      <xdr:rowOff>146050</xdr:rowOff>
    </xdr:from>
    <xdr:ext cx="1289050" cy="1063625"/>
    <xdr:pic>
      <xdr:nvPicPr>
        <xdr:cNvPr id="4" name="17 Imagen">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78227"/>
        <a:stretch>
          <a:fillRect/>
        </a:stretch>
      </xdr:blipFill>
      <xdr:spPr bwMode="auto">
        <a:xfrm>
          <a:off x="6934200" y="311150"/>
          <a:ext cx="1289050" cy="1063625"/>
        </a:xfrm>
        <a:prstGeom prst="rect">
          <a:avLst/>
        </a:prstGeom>
        <a:noFill/>
        <a:ln>
          <a:noFill/>
        </a:ln>
      </xdr:spPr>
    </xdr:pic>
    <xdr:clientData/>
  </xdr:oneCellAnchor>
  <xdr:oneCellAnchor>
    <xdr:from>
      <xdr:col>7</xdr:col>
      <xdr:colOff>273050</xdr:colOff>
      <xdr:row>115</xdr:row>
      <xdr:rowOff>139700</xdr:rowOff>
    </xdr:from>
    <xdr:ext cx="1289050" cy="1063625"/>
    <xdr:pic>
      <xdr:nvPicPr>
        <xdr:cNvPr id="5" name="17 Imagen">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78227"/>
        <a:stretch>
          <a:fillRect/>
        </a:stretch>
      </xdr:blipFill>
      <xdr:spPr bwMode="auto">
        <a:xfrm>
          <a:off x="5921375" y="625475"/>
          <a:ext cx="1289050" cy="1063625"/>
        </a:xfrm>
        <a:prstGeom prst="rect">
          <a:avLst/>
        </a:prstGeom>
        <a:noFill/>
        <a:ln>
          <a:noFill/>
        </a:ln>
      </xdr:spPr>
    </xdr:pic>
    <xdr:clientData/>
  </xdr:oneCellAnchor>
  <xdr:oneCellAnchor>
    <xdr:from>
      <xdr:col>8</xdr:col>
      <xdr:colOff>317500</xdr:colOff>
      <xdr:row>142</xdr:row>
      <xdr:rowOff>12700</xdr:rowOff>
    </xdr:from>
    <xdr:ext cx="1289050" cy="1063625"/>
    <xdr:pic>
      <xdr:nvPicPr>
        <xdr:cNvPr id="7" name="17 Imagen">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78227"/>
        <a:stretch>
          <a:fillRect/>
        </a:stretch>
      </xdr:blipFill>
      <xdr:spPr bwMode="auto">
        <a:xfrm>
          <a:off x="7804150" y="222250"/>
          <a:ext cx="1289050" cy="1063625"/>
        </a:xfrm>
        <a:prstGeom prst="rect">
          <a:avLst/>
        </a:prstGeom>
        <a:noFill/>
        <a:ln>
          <a:noFill/>
        </a:ln>
      </xdr:spPr>
    </xdr:pic>
    <xdr:clientData/>
  </xdr:oneCellAnchor>
  <xdr:oneCellAnchor>
    <xdr:from>
      <xdr:col>7</xdr:col>
      <xdr:colOff>200025</xdr:colOff>
      <xdr:row>232</xdr:row>
      <xdr:rowOff>66675</xdr:rowOff>
    </xdr:from>
    <xdr:ext cx="1289050" cy="1063625"/>
    <xdr:pic>
      <xdr:nvPicPr>
        <xdr:cNvPr id="8" name="17 Imagen">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78227"/>
        <a:stretch>
          <a:fillRect/>
        </a:stretch>
      </xdr:blipFill>
      <xdr:spPr bwMode="auto">
        <a:xfrm>
          <a:off x="7753350" y="552450"/>
          <a:ext cx="1289050" cy="1063625"/>
        </a:xfrm>
        <a:prstGeom prst="rect">
          <a:avLst/>
        </a:prstGeom>
        <a:noFill/>
        <a:ln>
          <a:noFill/>
        </a:ln>
      </xdr:spPr>
    </xdr:pic>
    <xdr:clientData/>
  </xdr:oneCellAnchor>
  <xdr:oneCellAnchor>
    <xdr:from>
      <xdr:col>5</xdr:col>
      <xdr:colOff>293077</xdr:colOff>
      <xdr:row>326</xdr:row>
      <xdr:rowOff>95250</xdr:rowOff>
    </xdr:from>
    <xdr:ext cx="1289050" cy="1063625"/>
    <xdr:pic>
      <xdr:nvPicPr>
        <xdr:cNvPr id="9" name="17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78227"/>
        <a:stretch>
          <a:fillRect/>
        </a:stretch>
      </xdr:blipFill>
      <xdr:spPr bwMode="auto">
        <a:xfrm>
          <a:off x="4703152" y="276225"/>
          <a:ext cx="1289050" cy="106362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68407</xdr:colOff>
      <xdr:row>0</xdr:row>
      <xdr:rowOff>0</xdr:rowOff>
    </xdr:from>
    <xdr:ext cx="2537979" cy="1446068"/>
    <xdr:pic>
      <xdr:nvPicPr>
        <xdr:cNvPr id="4" name="24 Imagen">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71"/>
        <a:stretch>
          <a:fillRect/>
        </a:stretch>
      </xdr:blipFill>
      <xdr:spPr>
        <a:xfrm>
          <a:off x="68407" y="0"/>
          <a:ext cx="2537979" cy="1446068"/>
        </a:xfrm>
        <a:prstGeom prst="rect">
          <a:avLst/>
        </a:prstGeom>
      </xdr:spPr>
    </xdr:pic>
    <xdr:clientData/>
  </xdr:oneCellAnchor>
  <xdr:oneCellAnchor>
    <xdr:from>
      <xdr:col>6</xdr:col>
      <xdr:colOff>461405</xdr:colOff>
      <xdr:row>2</xdr:row>
      <xdr:rowOff>22265</xdr:rowOff>
    </xdr:from>
    <xdr:ext cx="1668732" cy="1371848"/>
    <xdr:pic>
      <xdr:nvPicPr>
        <xdr:cNvPr id="6" name="17 Imagen">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78227"/>
        <a:stretch>
          <a:fillRect/>
        </a:stretch>
      </xdr:blipFill>
      <xdr:spPr bwMode="auto">
        <a:xfrm>
          <a:off x="6669973" y="186788"/>
          <a:ext cx="1668732" cy="1371848"/>
        </a:xfrm>
        <a:prstGeom prst="rect">
          <a:avLst/>
        </a:prstGeom>
        <a:noFill/>
        <a:ln>
          <a:noFill/>
        </a:ln>
      </xdr:spPr>
    </xdr:pic>
    <xdr:clientData/>
  </xdr:oneCellAnchor>
  <xdr:oneCellAnchor>
    <xdr:from>
      <xdr:col>0</xdr:col>
      <xdr:colOff>68407</xdr:colOff>
      <xdr:row>0</xdr:row>
      <xdr:rowOff>0</xdr:rowOff>
    </xdr:from>
    <xdr:ext cx="2537979" cy="1446068"/>
    <xdr:pic>
      <xdr:nvPicPr>
        <xdr:cNvPr id="5" name="24 Imagen">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71"/>
        <a:stretch>
          <a:fillRect/>
        </a:stretch>
      </xdr:blipFill>
      <xdr:spPr>
        <a:xfrm>
          <a:off x="68407" y="0"/>
          <a:ext cx="2537979" cy="1446068"/>
        </a:xfrm>
        <a:prstGeom prst="rect">
          <a:avLst/>
        </a:prstGeom>
      </xdr:spPr>
    </xdr:pic>
    <xdr:clientData/>
  </xdr:oneCellAnchor>
  <xdr:oneCellAnchor>
    <xdr:from>
      <xdr:col>6</xdr:col>
      <xdr:colOff>461405</xdr:colOff>
      <xdr:row>2</xdr:row>
      <xdr:rowOff>22265</xdr:rowOff>
    </xdr:from>
    <xdr:ext cx="1668732" cy="1371848"/>
    <xdr:pic>
      <xdr:nvPicPr>
        <xdr:cNvPr id="7" name="17 Imagen">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78227"/>
        <a:stretch>
          <a:fillRect/>
        </a:stretch>
      </xdr:blipFill>
      <xdr:spPr bwMode="auto">
        <a:xfrm>
          <a:off x="6671705" y="346115"/>
          <a:ext cx="1668732" cy="1371848"/>
        </a:xfrm>
        <a:prstGeom prst="rect">
          <a:avLst/>
        </a:prstGeom>
        <a:noFill/>
        <a:ln>
          <a:noFill/>
        </a:ln>
      </xdr:spPr>
    </xdr:pic>
    <xdr:clientData/>
  </xdr:oneCellAnchor>
  <xdr:oneCellAnchor>
    <xdr:from>
      <xdr:col>5</xdr:col>
      <xdr:colOff>857250</xdr:colOff>
      <xdr:row>54</xdr:row>
      <xdr:rowOff>179917</xdr:rowOff>
    </xdr:from>
    <xdr:ext cx="1289050" cy="1063625"/>
    <xdr:pic>
      <xdr:nvPicPr>
        <xdr:cNvPr id="8" name="17 Imagen">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78227"/>
        <a:stretch>
          <a:fillRect/>
        </a:stretch>
      </xdr:blipFill>
      <xdr:spPr bwMode="auto">
        <a:xfrm>
          <a:off x="4695825" y="284692"/>
          <a:ext cx="1289050" cy="1063625"/>
        </a:xfrm>
        <a:prstGeom prst="rect">
          <a:avLst/>
        </a:prstGeom>
        <a:noFill/>
        <a:ln>
          <a:noFill/>
        </a:ln>
      </xdr:spPr>
    </xdr:pic>
    <xdr:clientData/>
  </xdr:oneCellAnchor>
  <xdr:twoCellAnchor>
    <xdr:from>
      <xdr:col>0</xdr:col>
      <xdr:colOff>242454</xdr:colOff>
      <xdr:row>55</xdr:row>
      <xdr:rowOff>60613</xdr:rowOff>
    </xdr:from>
    <xdr:to>
      <xdr:col>2</xdr:col>
      <xdr:colOff>581602</xdr:colOff>
      <xdr:row>58</xdr:row>
      <xdr:rowOff>5772</xdr:rowOff>
    </xdr:to>
    <xdr:pic>
      <xdr:nvPicPr>
        <xdr:cNvPr id="9" name="Imagen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4" cstate="print"/>
        <a:srcRect t="40462" r="64551" b="21387"/>
        <a:stretch>
          <a:fillRect/>
        </a:stretch>
      </xdr:blipFill>
      <xdr:spPr bwMode="auto">
        <a:xfrm>
          <a:off x="242454" y="346363"/>
          <a:ext cx="1891723" cy="507134"/>
        </a:xfrm>
        <a:prstGeom prst="rect">
          <a:avLst/>
        </a:prstGeom>
        <a:noFill/>
        <a:ln w="9525">
          <a:noFill/>
          <a:miter lim="800000"/>
          <a:headEnd/>
          <a:tailEnd/>
        </a:ln>
      </xdr:spPr>
    </xdr:pic>
    <xdr:clientData/>
  </xdr:twoCellAnchor>
  <xdr:oneCellAnchor>
    <xdr:from>
      <xdr:col>45</xdr:col>
      <xdr:colOff>66675</xdr:colOff>
      <xdr:row>77</xdr:row>
      <xdr:rowOff>66675</xdr:rowOff>
    </xdr:from>
    <xdr:ext cx="1289050" cy="1063625"/>
    <xdr:pic>
      <xdr:nvPicPr>
        <xdr:cNvPr id="10" name="17 Imagen">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78227"/>
        <a:stretch>
          <a:fillRect/>
        </a:stretch>
      </xdr:blipFill>
      <xdr:spPr bwMode="auto">
        <a:xfrm>
          <a:off x="12268200" y="390525"/>
          <a:ext cx="1289050" cy="1063625"/>
        </a:xfrm>
        <a:prstGeom prst="rect">
          <a:avLst/>
        </a:prstGeom>
        <a:noFill/>
        <a:ln>
          <a:noFill/>
        </a:ln>
      </xdr:spPr>
    </xdr:pic>
    <xdr:clientData/>
  </xdr:oneCellAnchor>
  <xdr:twoCellAnchor>
    <xdr:from>
      <xdr:col>0</xdr:col>
      <xdr:colOff>180975</xdr:colOff>
      <xdr:row>78</xdr:row>
      <xdr:rowOff>47625</xdr:rowOff>
    </xdr:from>
    <xdr:to>
      <xdr:col>1</xdr:col>
      <xdr:colOff>1308100</xdr:colOff>
      <xdr:row>82</xdr:row>
      <xdr:rowOff>31750</xdr:rowOff>
    </xdr:to>
    <xdr:pic>
      <xdr:nvPicPr>
        <xdr:cNvPr id="11" name="Imagen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4" cstate="print"/>
        <a:srcRect t="40462" r="64551" b="21387"/>
        <a:stretch>
          <a:fillRect/>
        </a:stretch>
      </xdr:blipFill>
      <xdr:spPr bwMode="auto">
        <a:xfrm>
          <a:off x="180975" y="533400"/>
          <a:ext cx="1889125" cy="7080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L489"/>
  <sheetViews>
    <sheetView showGridLines="0" topLeftCell="A420" zoomScale="140" zoomScaleNormal="140" workbookViewId="0">
      <selection activeCell="A494" sqref="A494"/>
    </sheetView>
  </sheetViews>
  <sheetFormatPr baseColWidth="10" defaultColWidth="33.140625" defaultRowHeight="8.25"/>
  <cols>
    <col min="1" max="1" width="33" style="170" customWidth="1"/>
    <col min="2" max="2" width="13.42578125" style="170" customWidth="1"/>
    <col min="3" max="3" width="22" style="170" customWidth="1"/>
    <col min="4" max="4" width="17.140625" style="170" customWidth="1"/>
    <col min="5" max="5" width="19.7109375" style="170" customWidth="1"/>
    <col min="6" max="6" width="12.42578125" style="421" customWidth="1"/>
    <col min="7" max="7" width="12.7109375" style="170" customWidth="1"/>
    <col min="8" max="8" width="3.7109375" style="170" customWidth="1"/>
    <col min="9" max="16384" width="33.140625" style="170"/>
  </cols>
  <sheetData>
    <row r="7" spans="2:8" ht="9" customHeight="1">
      <c r="B7" s="697" t="s">
        <v>321</v>
      </c>
      <c r="C7" s="697"/>
      <c r="D7" s="697"/>
      <c r="E7" s="697"/>
      <c r="F7" s="697"/>
      <c r="G7" s="697"/>
      <c r="H7" s="697"/>
    </row>
    <row r="8" spans="2:8" ht="9" customHeight="1">
      <c r="B8" s="697" t="s">
        <v>484</v>
      </c>
      <c r="C8" s="697"/>
      <c r="D8" s="697"/>
      <c r="E8" s="697"/>
      <c r="F8" s="697"/>
      <c r="G8" s="697"/>
      <c r="H8" s="697"/>
    </row>
    <row r="9" spans="2:8" ht="9" customHeight="1">
      <c r="B9" s="697" t="s">
        <v>342</v>
      </c>
      <c r="C9" s="697"/>
      <c r="D9" s="697"/>
      <c r="E9" s="697"/>
      <c r="F9" s="697"/>
      <c r="G9" s="697"/>
      <c r="H9" s="697"/>
    </row>
    <row r="10" spans="2:8" ht="9" customHeight="1">
      <c r="B10" s="697" t="s">
        <v>474</v>
      </c>
      <c r="C10" s="697"/>
      <c r="D10" s="697"/>
      <c r="E10" s="697"/>
      <c r="F10" s="697"/>
      <c r="G10" s="697"/>
      <c r="H10" s="697"/>
    </row>
    <row r="11" spans="2:8" ht="9" customHeight="1">
      <c r="B11" s="671" t="s">
        <v>354</v>
      </c>
      <c r="C11" s="671"/>
      <c r="D11" s="671"/>
      <c r="E11" s="671"/>
      <c r="F11" s="671"/>
      <c r="G11" s="671"/>
      <c r="H11" s="671"/>
    </row>
    <row r="12" spans="2:8" ht="4.5" customHeight="1">
      <c r="B12" s="172"/>
      <c r="C12" s="172"/>
      <c r="D12" s="172"/>
      <c r="E12" s="172"/>
      <c r="F12" s="491"/>
      <c r="G12" s="173"/>
      <c r="H12" s="174"/>
    </row>
    <row r="13" spans="2:8">
      <c r="B13" s="175"/>
      <c r="C13" s="712" t="s">
        <v>60</v>
      </c>
      <c r="D13" s="712"/>
      <c r="E13" s="712"/>
      <c r="F13" s="497">
        <v>2019</v>
      </c>
      <c r="G13" s="176">
        <v>2018</v>
      </c>
      <c r="H13" s="177"/>
    </row>
    <row r="14" spans="2:8">
      <c r="B14" s="178"/>
      <c r="C14" s="24"/>
      <c r="D14" s="24"/>
      <c r="E14" s="24"/>
      <c r="F14" s="492"/>
      <c r="G14" s="179"/>
      <c r="H14" s="180"/>
    </row>
    <row r="15" spans="2:8">
      <c r="B15" s="181"/>
      <c r="C15" s="710" t="s">
        <v>57</v>
      </c>
      <c r="D15" s="710"/>
      <c r="E15" s="710"/>
      <c r="F15" s="182"/>
      <c r="G15" s="182"/>
      <c r="H15" s="183"/>
    </row>
    <row r="16" spans="2:8">
      <c r="B16" s="184"/>
      <c r="C16" s="703" t="s">
        <v>197</v>
      </c>
      <c r="D16" s="703"/>
      <c r="E16" s="703"/>
      <c r="F16" s="185">
        <v>134074127.92</v>
      </c>
      <c r="G16" s="185">
        <v>8195605.1100000003</v>
      </c>
      <c r="H16" s="183"/>
    </row>
    <row r="17" spans="2:8">
      <c r="B17" s="187"/>
      <c r="C17" s="704" t="s">
        <v>75</v>
      </c>
      <c r="D17" s="704"/>
      <c r="E17" s="704"/>
      <c r="F17" s="188">
        <v>0</v>
      </c>
      <c r="G17" s="188">
        <v>0</v>
      </c>
      <c r="H17" s="183"/>
    </row>
    <row r="18" spans="2:8">
      <c r="B18" s="187"/>
      <c r="C18" s="705" t="s">
        <v>200</v>
      </c>
      <c r="D18" s="705"/>
      <c r="E18" s="705"/>
      <c r="F18" s="189">
        <v>0</v>
      </c>
      <c r="G18" s="189">
        <v>0</v>
      </c>
      <c r="H18" s="183"/>
    </row>
    <row r="19" spans="2:8">
      <c r="B19" s="187"/>
      <c r="C19" s="704" t="s">
        <v>201</v>
      </c>
      <c r="D19" s="704"/>
      <c r="E19" s="704"/>
      <c r="F19" s="188">
        <v>0</v>
      </c>
      <c r="G19" s="188">
        <v>0</v>
      </c>
      <c r="H19" s="183"/>
    </row>
    <row r="20" spans="2:8">
      <c r="B20" s="187"/>
      <c r="C20" s="705" t="s">
        <v>81</v>
      </c>
      <c r="D20" s="705"/>
      <c r="E20" s="705"/>
      <c r="F20" s="189">
        <v>0</v>
      </c>
      <c r="G20" s="189">
        <v>0</v>
      </c>
      <c r="H20" s="183"/>
    </row>
    <row r="21" spans="2:8">
      <c r="B21" s="187"/>
      <c r="C21" s="704" t="s">
        <v>473</v>
      </c>
      <c r="D21" s="704"/>
      <c r="E21" s="704"/>
      <c r="F21" s="188">
        <v>0</v>
      </c>
      <c r="G21" s="188">
        <v>0</v>
      </c>
      <c r="H21" s="183"/>
    </row>
    <row r="22" spans="2:8">
      <c r="B22" s="187"/>
      <c r="C22" s="705" t="s">
        <v>83</v>
      </c>
      <c r="D22" s="705"/>
      <c r="E22" s="705"/>
      <c r="F22" s="189">
        <v>0</v>
      </c>
      <c r="G22" s="189">
        <v>0</v>
      </c>
      <c r="H22" s="183"/>
    </row>
    <row r="23" spans="2:8" ht="10.5" customHeight="1">
      <c r="B23" s="187"/>
      <c r="C23" s="704" t="s">
        <v>84</v>
      </c>
      <c r="D23" s="704"/>
      <c r="E23" s="704"/>
      <c r="F23" s="190">
        <v>134074127.92</v>
      </c>
      <c r="G23" s="190">
        <v>8195605.1100000003</v>
      </c>
      <c r="H23" s="183"/>
    </row>
    <row r="24" spans="2:8">
      <c r="B24" s="184"/>
      <c r="C24" s="503"/>
      <c r="D24" s="503"/>
      <c r="E24" s="26"/>
      <c r="F24" s="192"/>
      <c r="G24" s="192"/>
      <c r="H24" s="183"/>
    </row>
    <row r="25" spans="2:8" ht="24.75" customHeight="1">
      <c r="B25" s="184"/>
      <c r="C25" s="703" t="s">
        <v>475</v>
      </c>
      <c r="D25" s="703"/>
      <c r="E25" s="703"/>
      <c r="F25" s="185">
        <v>76051779</v>
      </c>
      <c r="G25" s="185">
        <v>325525080.88999999</v>
      </c>
      <c r="H25" s="183"/>
    </row>
    <row r="26" spans="2:8" ht="10.5" customHeight="1">
      <c r="B26" s="187"/>
      <c r="C26" s="704" t="s">
        <v>476</v>
      </c>
      <c r="D26" s="704"/>
      <c r="E26" s="704"/>
      <c r="F26" s="193">
        <v>0</v>
      </c>
      <c r="G26" s="193">
        <v>0</v>
      </c>
      <c r="H26" s="183"/>
    </row>
    <row r="27" spans="2:8" ht="10.5" customHeight="1">
      <c r="B27" s="187"/>
      <c r="C27" s="705" t="s">
        <v>477</v>
      </c>
      <c r="D27" s="705"/>
      <c r="E27" s="705"/>
      <c r="F27" s="189">
        <v>76051779</v>
      </c>
      <c r="G27" s="189">
        <v>325525080.88999999</v>
      </c>
      <c r="H27" s="183"/>
    </row>
    <row r="28" spans="2:8" ht="12" customHeight="1">
      <c r="B28" s="184"/>
      <c r="C28" s="503"/>
      <c r="D28" s="503"/>
      <c r="E28" s="182"/>
      <c r="F28" s="192"/>
      <c r="G28" s="192"/>
      <c r="H28" s="183"/>
    </row>
    <row r="29" spans="2:8" ht="12" customHeight="1">
      <c r="B29" s="187"/>
      <c r="C29" s="703" t="s">
        <v>202</v>
      </c>
      <c r="D29" s="703"/>
      <c r="E29" s="703"/>
      <c r="F29" s="185">
        <v>3108728.66</v>
      </c>
      <c r="G29" s="185">
        <v>4900660.8</v>
      </c>
      <c r="H29" s="183"/>
    </row>
    <row r="30" spans="2:8" ht="12" customHeight="1">
      <c r="B30" s="187"/>
      <c r="C30" s="704" t="s">
        <v>203</v>
      </c>
      <c r="D30" s="704"/>
      <c r="E30" s="704"/>
      <c r="F30" s="190">
        <v>2312597.67</v>
      </c>
      <c r="G30" s="190">
        <v>2020951.07</v>
      </c>
      <c r="H30" s="183"/>
    </row>
    <row r="31" spans="2:8" ht="12" customHeight="1">
      <c r="B31" s="187"/>
      <c r="C31" s="705" t="s">
        <v>204</v>
      </c>
      <c r="D31" s="705"/>
      <c r="E31" s="705"/>
      <c r="F31" s="189">
        <v>0</v>
      </c>
      <c r="G31" s="189">
        <v>0</v>
      </c>
      <c r="H31" s="183"/>
    </row>
    <row r="32" spans="2:8" ht="12" customHeight="1">
      <c r="B32" s="187"/>
      <c r="C32" s="704" t="s">
        <v>205</v>
      </c>
      <c r="D32" s="704"/>
      <c r="E32" s="704"/>
      <c r="F32" s="190">
        <v>0</v>
      </c>
      <c r="G32" s="190">
        <v>0</v>
      </c>
      <c r="H32" s="183"/>
    </row>
    <row r="33" spans="2:8" ht="12" customHeight="1">
      <c r="B33" s="187"/>
      <c r="C33" s="705" t="s">
        <v>206</v>
      </c>
      <c r="D33" s="705"/>
      <c r="E33" s="705"/>
      <c r="F33" s="189"/>
      <c r="G33" s="189"/>
      <c r="H33" s="183"/>
    </row>
    <row r="34" spans="2:8" ht="12" customHeight="1">
      <c r="B34" s="187"/>
      <c r="C34" s="704" t="s">
        <v>207</v>
      </c>
      <c r="D34" s="704"/>
      <c r="E34" s="704"/>
      <c r="F34" s="190">
        <v>796130.99</v>
      </c>
      <c r="G34" s="190">
        <v>2879709.73</v>
      </c>
      <c r="H34" s="183"/>
    </row>
    <row r="35" spans="2:8" ht="12" customHeight="1">
      <c r="B35" s="184"/>
      <c r="C35" s="191"/>
      <c r="D35" s="191"/>
      <c r="E35" s="194"/>
      <c r="F35" s="195"/>
      <c r="G35" s="195"/>
      <c r="H35" s="183"/>
    </row>
    <row r="36" spans="2:8" ht="11.25" customHeight="1">
      <c r="B36" s="196"/>
      <c r="C36" s="709" t="s">
        <v>208</v>
      </c>
      <c r="D36" s="709"/>
      <c r="E36" s="709"/>
      <c r="F36" s="480">
        <v>213234635.58000001</v>
      </c>
      <c r="G36" s="197">
        <v>338621346.80000001</v>
      </c>
      <c r="H36" s="198"/>
    </row>
    <row r="37" spans="2:8" ht="11.25" customHeight="1">
      <c r="B37" s="184"/>
      <c r="C37" s="711"/>
      <c r="D37" s="711"/>
      <c r="E37" s="711"/>
      <c r="F37" s="195"/>
      <c r="G37" s="195"/>
      <c r="H37" s="183"/>
    </row>
    <row r="38" spans="2:8" ht="11.25" customHeight="1">
      <c r="B38" s="199"/>
      <c r="C38" s="186"/>
      <c r="D38" s="186"/>
      <c r="E38" s="186"/>
      <c r="F38" s="200"/>
      <c r="G38" s="200"/>
      <c r="H38" s="183"/>
    </row>
    <row r="39" spans="2:8" ht="11.25" customHeight="1">
      <c r="B39" s="199"/>
      <c r="C39" s="710" t="s">
        <v>58</v>
      </c>
      <c r="D39" s="710"/>
      <c r="E39" s="710"/>
      <c r="F39" s="195"/>
      <c r="G39" s="195"/>
      <c r="H39" s="183"/>
    </row>
    <row r="40" spans="2:8" ht="11.25" customHeight="1">
      <c r="B40" s="199"/>
      <c r="C40" s="706" t="s">
        <v>198</v>
      </c>
      <c r="D40" s="706"/>
      <c r="E40" s="706"/>
      <c r="F40" s="185">
        <v>208701322.48000002</v>
      </c>
      <c r="G40" s="201">
        <v>293590124.12</v>
      </c>
      <c r="H40" s="183"/>
    </row>
    <row r="41" spans="2:8" ht="11.25" customHeight="1">
      <c r="B41" s="199"/>
      <c r="C41" s="704" t="s">
        <v>199</v>
      </c>
      <c r="D41" s="704"/>
      <c r="E41" s="704"/>
      <c r="F41" s="190">
        <v>103935337.45</v>
      </c>
      <c r="G41" s="190">
        <v>118977911.5</v>
      </c>
      <c r="H41" s="183"/>
    </row>
    <row r="42" spans="2:8" ht="11.25" customHeight="1">
      <c r="B42" s="199"/>
      <c r="C42" s="705" t="s">
        <v>93</v>
      </c>
      <c r="D42" s="705"/>
      <c r="E42" s="705"/>
      <c r="F42" s="189">
        <v>73884806.390000001</v>
      </c>
      <c r="G42" s="189">
        <v>141142639.62</v>
      </c>
      <c r="H42" s="183"/>
    </row>
    <row r="43" spans="2:8" ht="11.25" customHeight="1">
      <c r="B43" s="199"/>
      <c r="C43" s="704" t="s">
        <v>94</v>
      </c>
      <c r="D43" s="704"/>
      <c r="E43" s="704"/>
      <c r="F43" s="188">
        <v>30881178.640000001</v>
      </c>
      <c r="G43" s="188">
        <v>33469573</v>
      </c>
      <c r="H43" s="183"/>
    </row>
    <row r="44" spans="2:8" ht="11.25" customHeight="1">
      <c r="B44" s="199"/>
      <c r="C44" s="191"/>
      <c r="D44" s="191"/>
      <c r="E44" s="26"/>
      <c r="F44" s="202"/>
      <c r="G44" s="202"/>
      <c r="H44" s="183"/>
    </row>
    <row r="45" spans="2:8" ht="11.25" customHeight="1">
      <c r="B45" s="199"/>
      <c r="C45" s="706" t="s">
        <v>167</v>
      </c>
      <c r="D45" s="706"/>
      <c r="E45" s="706"/>
      <c r="F45" s="185">
        <v>0</v>
      </c>
      <c r="G45" s="185">
        <v>0</v>
      </c>
      <c r="H45" s="183"/>
    </row>
    <row r="46" spans="2:8" ht="11.25" customHeight="1">
      <c r="B46" s="199"/>
      <c r="C46" s="705" t="s">
        <v>96</v>
      </c>
      <c r="D46" s="705"/>
      <c r="E46" s="705"/>
      <c r="F46" s="189">
        <v>0</v>
      </c>
      <c r="G46" s="189">
        <v>0</v>
      </c>
      <c r="H46" s="183"/>
    </row>
    <row r="47" spans="2:8" ht="15.75" customHeight="1">
      <c r="B47" s="199"/>
      <c r="C47" s="704" t="s">
        <v>168</v>
      </c>
      <c r="D47" s="704"/>
      <c r="E47" s="704"/>
      <c r="F47" s="188">
        <v>0</v>
      </c>
      <c r="G47" s="188">
        <v>0</v>
      </c>
      <c r="H47" s="183"/>
    </row>
    <row r="48" spans="2:8">
      <c r="B48" s="199"/>
      <c r="C48" s="705" t="s">
        <v>169</v>
      </c>
      <c r="D48" s="705"/>
      <c r="E48" s="705"/>
      <c r="F48" s="189">
        <v>0</v>
      </c>
      <c r="G48" s="189">
        <v>0</v>
      </c>
      <c r="H48" s="183"/>
    </row>
    <row r="49" spans="2:8" ht="12" customHeight="1">
      <c r="B49" s="199"/>
      <c r="C49" s="704" t="s">
        <v>101</v>
      </c>
      <c r="D49" s="704"/>
      <c r="E49" s="704"/>
      <c r="F49" s="188">
        <v>0</v>
      </c>
      <c r="G49" s="188">
        <v>0</v>
      </c>
      <c r="H49" s="183"/>
    </row>
    <row r="50" spans="2:8">
      <c r="B50" s="199"/>
      <c r="C50" s="705" t="s">
        <v>102</v>
      </c>
      <c r="D50" s="705"/>
      <c r="E50" s="705"/>
      <c r="F50" s="189">
        <v>0</v>
      </c>
      <c r="G50" s="189">
        <v>0</v>
      </c>
      <c r="H50" s="183"/>
    </row>
    <row r="51" spans="2:8" ht="9.75" customHeight="1">
      <c r="B51" s="199"/>
      <c r="C51" s="704" t="s">
        <v>103</v>
      </c>
      <c r="D51" s="704"/>
      <c r="E51" s="704"/>
      <c r="F51" s="188">
        <v>0</v>
      </c>
      <c r="G51" s="188">
        <v>0</v>
      </c>
      <c r="H51" s="183"/>
    </row>
    <row r="52" spans="2:8" ht="9.75" customHeight="1">
      <c r="B52" s="199"/>
      <c r="C52" s="705" t="s">
        <v>104</v>
      </c>
      <c r="D52" s="705"/>
      <c r="E52" s="705"/>
      <c r="F52" s="189">
        <v>0</v>
      </c>
      <c r="G52" s="189">
        <v>0</v>
      </c>
      <c r="H52" s="183"/>
    </row>
    <row r="53" spans="2:8" ht="9.75" customHeight="1">
      <c r="B53" s="199"/>
      <c r="C53" s="704" t="s">
        <v>106</v>
      </c>
      <c r="D53" s="704"/>
      <c r="E53" s="704"/>
      <c r="F53" s="188">
        <v>0</v>
      </c>
      <c r="G53" s="188">
        <v>0</v>
      </c>
      <c r="H53" s="183"/>
    </row>
    <row r="54" spans="2:8" ht="9.75" customHeight="1">
      <c r="B54" s="199"/>
      <c r="C54" s="705" t="s">
        <v>107</v>
      </c>
      <c r="D54" s="705"/>
      <c r="E54" s="705"/>
      <c r="F54" s="189">
        <v>0</v>
      </c>
      <c r="G54" s="189">
        <v>0</v>
      </c>
      <c r="H54" s="183"/>
    </row>
    <row r="55" spans="2:8" ht="9.75" customHeight="1">
      <c r="B55" s="199"/>
      <c r="C55" s="191"/>
      <c r="D55" s="191"/>
      <c r="E55" s="26"/>
      <c r="F55" s="202"/>
      <c r="G55" s="202"/>
      <c r="H55" s="183"/>
    </row>
    <row r="56" spans="2:8" ht="9.75" customHeight="1">
      <c r="B56" s="199"/>
      <c r="C56" s="703" t="s">
        <v>87</v>
      </c>
      <c r="D56" s="703"/>
      <c r="E56" s="703"/>
      <c r="F56" s="185">
        <v>0</v>
      </c>
      <c r="G56" s="185">
        <v>0</v>
      </c>
      <c r="H56" s="183"/>
    </row>
    <row r="57" spans="2:8" ht="9.75" customHeight="1">
      <c r="B57" s="199"/>
      <c r="C57" s="704" t="s">
        <v>166</v>
      </c>
      <c r="D57" s="704"/>
      <c r="E57" s="704"/>
      <c r="F57" s="188">
        <v>0</v>
      </c>
      <c r="G57" s="188">
        <v>0</v>
      </c>
      <c r="H57" s="183"/>
    </row>
    <row r="58" spans="2:8" ht="9.75" customHeight="1">
      <c r="B58" s="199"/>
      <c r="C58" s="705" t="s">
        <v>42</v>
      </c>
      <c r="D58" s="705"/>
      <c r="E58" s="705"/>
      <c r="F58" s="189">
        <v>0</v>
      </c>
      <c r="G58" s="189">
        <v>0</v>
      </c>
      <c r="H58" s="183"/>
    </row>
    <row r="59" spans="2:8" ht="9.75" customHeight="1">
      <c r="B59" s="199"/>
      <c r="C59" s="704" t="s">
        <v>110</v>
      </c>
      <c r="D59" s="704"/>
      <c r="E59" s="704"/>
      <c r="F59" s="188">
        <v>0</v>
      </c>
      <c r="G59" s="188">
        <v>0</v>
      </c>
      <c r="H59" s="183"/>
    </row>
    <row r="60" spans="2:8" ht="9.75" customHeight="1">
      <c r="B60" s="199"/>
      <c r="C60" s="191"/>
      <c r="D60" s="191"/>
      <c r="E60" s="26"/>
      <c r="F60" s="202"/>
      <c r="G60" s="202"/>
      <c r="H60" s="183"/>
    </row>
    <row r="61" spans="2:8" ht="9.75" customHeight="1">
      <c r="B61" s="199"/>
      <c r="C61" s="706" t="s">
        <v>209</v>
      </c>
      <c r="D61" s="706"/>
      <c r="E61" s="706"/>
      <c r="F61" s="203">
        <v>0</v>
      </c>
      <c r="G61" s="203">
        <v>0</v>
      </c>
      <c r="H61" s="183"/>
    </row>
    <row r="62" spans="2:8" ht="9.75" customHeight="1">
      <c r="B62" s="199"/>
      <c r="C62" s="704" t="s">
        <v>210</v>
      </c>
      <c r="D62" s="704"/>
      <c r="E62" s="704"/>
      <c r="F62" s="188">
        <v>0</v>
      </c>
      <c r="G62" s="188">
        <v>0</v>
      </c>
      <c r="H62" s="183"/>
    </row>
    <row r="63" spans="2:8" ht="9.75" customHeight="1">
      <c r="B63" s="199"/>
      <c r="C63" s="705" t="s">
        <v>211</v>
      </c>
      <c r="D63" s="705"/>
      <c r="E63" s="705"/>
      <c r="F63" s="189">
        <v>0</v>
      </c>
      <c r="G63" s="189">
        <v>0</v>
      </c>
      <c r="H63" s="183"/>
    </row>
    <row r="64" spans="2:8" ht="9.75" customHeight="1">
      <c r="B64" s="199"/>
      <c r="C64" s="704" t="s">
        <v>212</v>
      </c>
      <c r="D64" s="704"/>
      <c r="E64" s="704"/>
      <c r="F64" s="188">
        <v>0</v>
      </c>
      <c r="G64" s="188">
        <v>0</v>
      </c>
      <c r="H64" s="183"/>
    </row>
    <row r="65" spans="2:8" ht="9.75" customHeight="1">
      <c r="B65" s="199"/>
      <c r="C65" s="705" t="s">
        <v>213</v>
      </c>
      <c r="D65" s="705"/>
      <c r="E65" s="705"/>
      <c r="F65" s="189">
        <v>0</v>
      </c>
      <c r="G65" s="189">
        <v>0</v>
      </c>
      <c r="H65" s="183"/>
    </row>
    <row r="66" spans="2:8" ht="9.75" customHeight="1">
      <c r="B66" s="199"/>
      <c r="C66" s="704" t="s">
        <v>214</v>
      </c>
      <c r="D66" s="704"/>
      <c r="E66" s="704"/>
      <c r="F66" s="188">
        <v>0</v>
      </c>
      <c r="G66" s="188">
        <v>0</v>
      </c>
      <c r="H66" s="183"/>
    </row>
    <row r="67" spans="2:8" ht="9.75" customHeight="1">
      <c r="B67" s="199"/>
      <c r="C67" s="186"/>
      <c r="D67" s="186"/>
      <c r="E67" s="186"/>
      <c r="F67" s="204"/>
      <c r="G67" s="204"/>
      <c r="H67" s="183"/>
    </row>
    <row r="68" spans="2:8" ht="9.75" customHeight="1">
      <c r="B68" s="199"/>
      <c r="C68" s="703" t="s">
        <v>215</v>
      </c>
      <c r="D68" s="703"/>
      <c r="E68" s="703"/>
      <c r="F68" s="203">
        <v>4748554.05</v>
      </c>
      <c r="G68" s="203">
        <v>5471334</v>
      </c>
      <c r="H68" s="183"/>
    </row>
    <row r="69" spans="2:8" ht="9.75" customHeight="1">
      <c r="B69" s="199"/>
      <c r="C69" s="704" t="s">
        <v>216</v>
      </c>
      <c r="D69" s="704"/>
      <c r="E69" s="704"/>
      <c r="F69" s="188">
        <v>4748554.05</v>
      </c>
      <c r="G69" s="188">
        <v>5471334</v>
      </c>
      <c r="H69" s="183"/>
    </row>
    <row r="70" spans="2:8" ht="9.75" customHeight="1">
      <c r="B70" s="199"/>
      <c r="C70" s="705" t="s">
        <v>217</v>
      </c>
      <c r="D70" s="705"/>
      <c r="E70" s="705"/>
      <c r="F70" s="189">
        <v>0</v>
      </c>
      <c r="G70" s="189">
        <v>0</v>
      </c>
      <c r="H70" s="183"/>
    </row>
    <row r="71" spans="2:8" ht="9.75" customHeight="1">
      <c r="B71" s="199"/>
      <c r="C71" s="704" t="s">
        <v>218</v>
      </c>
      <c r="D71" s="704"/>
      <c r="E71" s="704"/>
      <c r="F71" s="188">
        <v>0</v>
      </c>
      <c r="G71" s="188">
        <v>0</v>
      </c>
      <c r="H71" s="183"/>
    </row>
    <row r="72" spans="2:8" ht="9.75" customHeight="1">
      <c r="B72" s="199"/>
      <c r="C72" s="705" t="s">
        <v>219</v>
      </c>
      <c r="D72" s="705"/>
      <c r="E72" s="705"/>
      <c r="F72" s="189">
        <v>0</v>
      </c>
      <c r="G72" s="189">
        <v>0</v>
      </c>
      <c r="H72" s="183"/>
    </row>
    <row r="73" spans="2:8" ht="9.75" customHeight="1">
      <c r="B73" s="199"/>
      <c r="C73" s="704" t="s">
        <v>220</v>
      </c>
      <c r="D73" s="704"/>
      <c r="E73" s="704"/>
      <c r="F73" s="188">
        <v>0</v>
      </c>
      <c r="G73" s="188">
        <v>0</v>
      </c>
      <c r="H73" s="183"/>
    </row>
    <row r="74" spans="2:8" ht="9.75" customHeight="1">
      <c r="B74" s="199"/>
      <c r="C74" s="705" t="s">
        <v>221</v>
      </c>
      <c r="D74" s="705"/>
      <c r="E74" s="705"/>
      <c r="F74" s="189">
        <v>0</v>
      </c>
      <c r="G74" s="189">
        <v>0</v>
      </c>
      <c r="H74" s="183"/>
    </row>
    <row r="75" spans="2:8" ht="9.75" customHeight="1">
      <c r="B75" s="199"/>
      <c r="C75" s="191"/>
      <c r="D75" s="191"/>
      <c r="E75" s="26"/>
      <c r="F75" s="202"/>
      <c r="G75" s="202"/>
      <c r="H75" s="183"/>
    </row>
    <row r="76" spans="2:8" ht="9.75" customHeight="1">
      <c r="B76" s="199"/>
      <c r="C76" s="703" t="s">
        <v>222</v>
      </c>
      <c r="D76" s="703"/>
      <c r="E76" s="703"/>
      <c r="F76" s="203">
        <v>0</v>
      </c>
      <c r="G76" s="203">
        <v>0</v>
      </c>
      <c r="H76" s="183"/>
    </row>
    <row r="77" spans="2:8" ht="9.75" customHeight="1">
      <c r="B77" s="199"/>
      <c r="C77" s="704" t="s">
        <v>223</v>
      </c>
      <c r="D77" s="704"/>
      <c r="E77" s="704"/>
      <c r="F77" s="188">
        <v>0</v>
      </c>
      <c r="G77" s="188">
        <v>0</v>
      </c>
      <c r="H77" s="183"/>
    </row>
    <row r="78" spans="2:8" ht="9.75" customHeight="1">
      <c r="B78" s="199"/>
      <c r="C78" s="191"/>
      <c r="D78" s="191"/>
      <c r="E78" s="26"/>
      <c r="F78" s="202"/>
      <c r="G78" s="202"/>
      <c r="H78" s="183"/>
    </row>
    <row r="79" spans="2:8" ht="9.75" customHeight="1">
      <c r="B79" s="199"/>
      <c r="C79" s="709" t="s">
        <v>224</v>
      </c>
      <c r="D79" s="709"/>
      <c r="E79" s="709"/>
      <c r="F79" s="205">
        <v>213449876.53000003</v>
      </c>
      <c r="G79" s="205">
        <v>299061458.12</v>
      </c>
      <c r="H79" s="183"/>
    </row>
    <row r="80" spans="2:8" ht="9.75" customHeight="1">
      <c r="B80" s="199"/>
      <c r="C80" s="206"/>
      <c r="D80" s="206"/>
      <c r="E80" s="206"/>
      <c r="F80" s="202"/>
      <c r="G80" s="202"/>
      <c r="H80" s="183"/>
    </row>
    <row r="81" spans="1:8" ht="9.75" customHeight="1">
      <c r="B81" s="199"/>
      <c r="C81" s="708" t="s">
        <v>225</v>
      </c>
      <c r="D81" s="708"/>
      <c r="E81" s="708"/>
      <c r="F81" s="205">
        <v>-215240.95000001788</v>
      </c>
      <c r="G81" s="205">
        <v>39559888.680000007</v>
      </c>
      <c r="H81" s="183"/>
    </row>
    <row r="82" spans="1:8" ht="9.75" customHeight="1">
      <c r="B82" s="199"/>
      <c r="C82" s="186"/>
      <c r="D82" s="186"/>
      <c r="E82" s="186"/>
      <c r="F82" s="204"/>
      <c r="G82" s="186"/>
      <c r="H82" s="183"/>
    </row>
    <row r="83" spans="1:8" ht="7.5" customHeight="1">
      <c r="B83" s="207"/>
      <c r="C83" s="208"/>
      <c r="D83" s="208"/>
      <c r="E83" s="208"/>
      <c r="F83" s="493"/>
      <c r="G83" s="208"/>
      <c r="H83" s="209"/>
    </row>
    <row r="84" spans="1:8" ht="7.5" customHeight="1">
      <c r="B84" s="25"/>
      <c r="C84" s="26"/>
      <c r="D84" s="26"/>
      <c r="E84" s="27"/>
      <c r="F84" s="494"/>
      <c r="G84" s="210"/>
      <c r="H84" s="25"/>
    </row>
    <row r="85" spans="1:8">
      <c r="B85" s="26" t="s">
        <v>117</v>
      </c>
      <c r="C85" s="38"/>
      <c r="D85" s="38"/>
      <c r="E85" s="38"/>
      <c r="F85" s="495"/>
      <c r="G85" s="38"/>
      <c r="H85" s="38"/>
    </row>
    <row r="86" spans="1:8">
      <c r="B86" s="38"/>
      <c r="C86" s="38"/>
      <c r="D86" s="38"/>
      <c r="E86" s="38"/>
      <c r="F86" s="495"/>
      <c r="G86" s="38"/>
      <c r="H86" s="38"/>
    </row>
    <row r="87" spans="1:8">
      <c r="C87" s="23"/>
      <c r="D87" s="23"/>
      <c r="E87" s="20"/>
      <c r="F87" s="496"/>
    </row>
    <row r="88" spans="1:8">
      <c r="C88" s="22"/>
      <c r="D88" s="22"/>
      <c r="E88" s="21"/>
      <c r="F88" s="169"/>
    </row>
    <row r="89" spans="1:8">
      <c r="C89" s="211"/>
      <c r="D89" s="211"/>
      <c r="E89" s="707"/>
      <c r="F89" s="707"/>
      <c r="G89" s="212"/>
      <c r="H89" s="212"/>
    </row>
    <row r="90" spans="1:8">
      <c r="B90" s="21"/>
      <c r="C90" s="168"/>
      <c r="D90" s="168"/>
      <c r="E90" s="21"/>
      <c r="F90" s="21"/>
      <c r="G90" s="168"/>
      <c r="H90" s="168"/>
    </row>
    <row r="91" spans="1:8">
      <c r="B91" s="21"/>
      <c r="C91" s="168"/>
      <c r="D91" s="168"/>
      <c r="E91" s="21"/>
      <c r="F91" s="21"/>
      <c r="G91" s="168"/>
      <c r="H91" s="168"/>
    </row>
    <row r="92" spans="1:8">
      <c r="B92" s="21"/>
      <c r="C92" s="168"/>
      <c r="D92" s="168"/>
      <c r="E92" s="21"/>
      <c r="F92" s="21"/>
      <c r="G92" s="168"/>
      <c r="H92" s="168"/>
    </row>
    <row r="93" spans="1:8" s="21" customFormat="1">
      <c r="B93" s="168"/>
      <c r="C93" s="168"/>
      <c r="F93" s="168"/>
      <c r="G93" s="168"/>
    </row>
    <row r="94" spans="1:8" s="21" customFormat="1">
      <c r="B94" s="168"/>
      <c r="C94" s="168"/>
      <c r="F94" s="168"/>
      <c r="G94" s="168"/>
    </row>
    <row r="95" spans="1:8" s="21" customFormat="1">
      <c r="B95" s="168"/>
      <c r="C95" s="168"/>
      <c r="F95" s="168"/>
      <c r="G95" s="168"/>
    </row>
    <row r="96" spans="1:8" s="21" customFormat="1" ht="11.25" customHeight="1">
      <c r="A96" s="702" t="s">
        <v>321</v>
      </c>
      <c r="B96" s="702"/>
      <c r="C96" s="702"/>
      <c r="D96" s="702"/>
      <c r="E96" s="702"/>
      <c r="F96" s="702"/>
      <c r="G96" s="702"/>
      <c r="H96" s="35"/>
    </row>
    <row r="97" spans="1:11" s="21" customFormat="1" ht="11.25" customHeight="1">
      <c r="A97" s="702" t="s">
        <v>484</v>
      </c>
      <c r="B97" s="702"/>
      <c r="C97" s="702"/>
      <c r="D97" s="702"/>
      <c r="E97" s="702"/>
      <c r="F97" s="702"/>
      <c r="G97" s="702"/>
      <c r="H97" s="35"/>
    </row>
    <row r="98" spans="1:11" s="21" customFormat="1" ht="9.75" customHeight="1">
      <c r="A98" s="702" t="s">
        <v>341</v>
      </c>
      <c r="B98" s="702"/>
      <c r="C98" s="702"/>
      <c r="D98" s="702"/>
      <c r="E98" s="702"/>
      <c r="F98" s="702"/>
      <c r="G98" s="702"/>
      <c r="H98" s="4"/>
    </row>
    <row r="99" spans="1:11" s="21" customFormat="1" ht="9.75" customHeight="1">
      <c r="A99" s="702" t="s">
        <v>472</v>
      </c>
      <c r="B99" s="702"/>
      <c r="C99" s="702"/>
      <c r="D99" s="702"/>
      <c r="E99" s="702"/>
      <c r="F99" s="702"/>
      <c r="G99" s="702"/>
      <c r="H99" s="4"/>
    </row>
    <row r="100" spans="1:11" s="21" customFormat="1" ht="9.75" customHeight="1">
      <c r="A100" s="702" t="s">
        <v>354</v>
      </c>
      <c r="B100" s="702"/>
      <c r="C100" s="702"/>
      <c r="D100" s="702"/>
      <c r="E100" s="702"/>
      <c r="F100" s="702"/>
      <c r="G100" s="702"/>
      <c r="H100" s="4"/>
    </row>
    <row r="101" spans="1:11" s="21" customFormat="1" ht="9.75" customHeight="1">
      <c r="A101" s="4"/>
      <c r="B101" s="4"/>
      <c r="C101" s="4"/>
      <c r="D101" s="4"/>
      <c r="E101" s="4"/>
      <c r="F101" s="4"/>
      <c r="G101" s="4"/>
      <c r="H101" s="4"/>
    </row>
    <row r="102" spans="1:11" s="5" customFormat="1" ht="8.25" customHeight="1">
      <c r="A102" s="698" t="s">
        <v>226</v>
      </c>
      <c r="B102" s="700" t="s">
        <v>227</v>
      </c>
      <c r="C102" s="700"/>
      <c r="D102" s="623"/>
      <c r="E102" s="623"/>
      <c r="F102" s="700" t="s">
        <v>227</v>
      </c>
      <c r="G102" s="701"/>
      <c r="H102" s="4"/>
    </row>
    <row r="103" spans="1:11" s="5" customFormat="1" ht="8.25" customHeight="1">
      <c r="A103" s="699"/>
      <c r="B103" s="36">
        <v>2019</v>
      </c>
      <c r="C103" s="36">
        <v>2018</v>
      </c>
      <c r="D103" s="36"/>
      <c r="E103" s="36" t="s">
        <v>226</v>
      </c>
      <c r="F103" s="36">
        <v>2019</v>
      </c>
      <c r="G103" s="36">
        <v>2018</v>
      </c>
      <c r="H103" s="4"/>
    </row>
    <row r="104" spans="1:11" s="21" customFormat="1" ht="3.75" customHeight="1">
      <c r="A104" s="74"/>
      <c r="B104" s="1"/>
      <c r="C104" s="59"/>
      <c r="D104" s="60"/>
      <c r="E104" s="77"/>
      <c r="F104" s="1"/>
      <c r="G104" s="59"/>
      <c r="H104" s="61"/>
      <c r="I104" s="77"/>
    </row>
    <row r="105" spans="1:11" s="21" customFormat="1" ht="12" customHeight="1">
      <c r="A105" s="62" t="s">
        <v>0</v>
      </c>
      <c r="B105" s="63"/>
      <c r="C105" s="162"/>
      <c r="D105" s="163"/>
      <c r="E105" s="64" t="s">
        <v>21</v>
      </c>
      <c r="F105" s="37"/>
      <c r="G105" s="65"/>
      <c r="H105" s="60"/>
    </row>
    <row r="106" spans="1:11" s="21" customFormat="1" ht="12" customHeight="1">
      <c r="A106" s="66" t="s">
        <v>1</v>
      </c>
      <c r="B106" s="67"/>
      <c r="C106" s="72"/>
      <c r="D106" s="77"/>
      <c r="E106" s="60" t="s">
        <v>22</v>
      </c>
      <c r="F106" s="35"/>
      <c r="G106" s="164"/>
      <c r="H106" s="77"/>
    </row>
    <row r="107" spans="1:11" s="21" customFormat="1" ht="12" customHeight="1">
      <c r="A107" s="68" t="s">
        <v>2</v>
      </c>
      <c r="B107" s="69">
        <v>7765827.3399999999</v>
      </c>
      <c r="C107" s="70">
        <v>20765826.420000002</v>
      </c>
      <c r="D107" s="71"/>
      <c r="E107" s="103" t="s">
        <v>23</v>
      </c>
      <c r="F107" s="104">
        <v>208426915.53999999</v>
      </c>
      <c r="G107" s="105">
        <v>210397289.66999999</v>
      </c>
      <c r="H107" s="72"/>
      <c r="I107" s="73"/>
      <c r="J107" s="73"/>
    </row>
    <row r="108" spans="1:11" s="21" customFormat="1" ht="12" customHeight="1">
      <c r="A108" s="74" t="s">
        <v>3</v>
      </c>
      <c r="B108" s="75">
        <v>17064244.640000001</v>
      </c>
      <c r="C108" s="76">
        <v>9490.16</v>
      </c>
      <c r="D108" s="71"/>
      <c r="E108" s="77" t="s">
        <v>24</v>
      </c>
      <c r="F108" s="78">
        <v>0</v>
      </c>
      <c r="G108" s="79">
        <v>0</v>
      </c>
      <c r="H108" s="72"/>
      <c r="I108" s="73"/>
      <c r="J108" s="73"/>
    </row>
    <row r="109" spans="1:11" s="21" customFormat="1" ht="12" customHeight="1">
      <c r="A109" s="68" t="s">
        <v>4</v>
      </c>
      <c r="B109" s="80">
        <v>51473230.700000003</v>
      </c>
      <c r="C109" s="70">
        <v>51473230.700000003</v>
      </c>
      <c r="D109" s="71"/>
      <c r="E109" s="103" t="s">
        <v>25</v>
      </c>
      <c r="F109" s="104">
        <v>0</v>
      </c>
      <c r="G109" s="105">
        <v>0</v>
      </c>
      <c r="H109" s="72"/>
      <c r="I109" s="73"/>
      <c r="J109" s="73"/>
    </row>
    <row r="110" spans="1:11" s="21" customFormat="1" ht="12" customHeight="1">
      <c r="A110" s="74" t="s">
        <v>5</v>
      </c>
      <c r="B110" s="75">
        <v>0</v>
      </c>
      <c r="C110" s="76">
        <v>0</v>
      </c>
      <c r="D110" s="71"/>
      <c r="E110" s="77" t="s">
        <v>26</v>
      </c>
      <c r="F110" s="78">
        <v>0</v>
      </c>
      <c r="G110" s="79">
        <v>0</v>
      </c>
      <c r="H110" s="72"/>
      <c r="I110" s="73"/>
      <c r="J110" s="73"/>
    </row>
    <row r="111" spans="1:11" s="21" customFormat="1" ht="12" customHeight="1">
      <c r="A111" s="68" t="s">
        <v>6</v>
      </c>
      <c r="B111" s="80">
        <v>39085209.759999998</v>
      </c>
      <c r="C111" s="70">
        <v>25749552.989999998</v>
      </c>
      <c r="D111" s="71"/>
      <c r="E111" s="103" t="s">
        <v>55</v>
      </c>
      <c r="F111" s="104">
        <v>15000000</v>
      </c>
      <c r="G111" s="105">
        <v>0</v>
      </c>
      <c r="H111" s="72"/>
      <c r="I111" s="73"/>
      <c r="J111" s="73"/>
    </row>
    <row r="112" spans="1:11" s="21" customFormat="1" ht="12" customHeight="1">
      <c r="A112" s="74" t="s">
        <v>7</v>
      </c>
      <c r="B112" s="75">
        <v>0</v>
      </c>
      <c r="C112" s="76">
        <v>0</v>
      </c>
      <c r="D112" s="71"/>
      <c r="E112" s="77" t="s">
        <v>27</v>
      </c>
      <c r="F112" s="78">
        <v>1218</v>
      </c>
      <c r="G112" s="79">
        <v>0</v>
      </c>
      <c r="I112" s="73"/>
      <c r="J112" s="73"/>
      <c r="K112" s="72"/>
    </row>
    <row r="113" spans="1:10" s="21" customFormat="1" ht="12" customHeight="1">
      <c r="A113" s="68" t="s">
        <v>8</v>
      </c>
      <c r="B113" s="80">
        <v>0</v>
      </c>
      <c r="C113" s="70">
        <v>0</v>
      </c>
      <c r="D113" s="71"/>
      <c r="E113" s="103" t="s">
        <v>28</v>
      </c>
      <c r="F113" s="104">
        <v>0</v>
      </c>
      <c r="G113" s="105">
        <v>0</v>
      </c>
      <c r="H113" s="72"/>
      <c r="I113" s="73"/>
      <c r="J113" s="73"/>
    </row>
    <row r="114" spans="1:10" s="21" customFormat="1" ht="12" customHeight="1">
      <c r="A114" s="62" t="s">
        <v>9</v>
      </c>
      <c r="B114" s="81">
        <v>115388512.44</v>
      </c>
      <c r="C114" s="81">
        <v>97998100.269999996</v>
      </c>
      <c r="D114" s="71"/>
      <c r="E114" s="35" t="s">
        <v>29</v>
      </c>
      <c r="F114" s="78">
        <v>0</v>
      </c>
      <c r="G114" s="79">
        <v>0</v>
      </c>
      <c r="H114" s="72"/>
      <c r="I114" s="73"/>
      <c r="J114" s="73"/>
    </row>
    <row r="115" spans="1:10" s="21" customFormat="1" ht="12" customHeight="1">
      <c r="A115" s="74"/>
      <c r="B115" s="75"/>
      <c r="C115" s="76"/>
      <c r="D115" s="82"/>
      <c r="E115" s="83" t="s">
        <v>30</v>
      </c>
      <c r="F115" s="84">
        <v>223428133.53999999</v>
      </c>
      <c r="G115" s="85">
        <v>210397289.66999999</v>
      </c>
      <c r="H115" s="72"/>
      <c r="I115" s="73"/>
      <c r="J115" s="73"/>
    </row>
    <row r="116" spans="1:10" s="21" customFormat="1" ht="12" customHeight="1">
      <c r="A116" s="62" t="s">
        <v>10</v>
      </c>
      <c r="B116" s="86"/>
      <c r="C116" s="87"/>
      <c r="D116" s="82"/>
      <c r="E116" s="72"/>
      <c r="F116" s="78"/>
      <c r="G116" s="79"/>
      <c r="H116" s="72"/>
      <c r="I116" s="73"/>
      <c r="J116" s="73"/>
    </row>
    <row r="117" spans="1:10" s="21" customFormat="1" ht="12" customHeight="1">
      <c r="A117" s="74" t="s">
        <v>11</v>
      </c>
      <c r="B117" s="75">
        <v>0</v>
      </c>
      <c r="C117" s="76">
        <v>0</v>
      </c>
      <c r="D117" s="82"/>
      <c r="E117" s="64" t="s">
        <v>31</v>
      </c>
      <c r="F117" s="88"/>
      <c r="G117" s="89"/>
      <c r="H117" s="72"/>
      <c r="I117" s="73"/>
      <c r="J117" s="73"/>
    </row>
    <row r="118" spans="1:10" s="21" customFormat="1" ht="12" customHeight="1">
      <c r="A118" s="68" t="s">
        <v>12</v>
      </c>
      <c r="B118" s="80">
        <v>41108.01</v>
      </c>
      <c r="C118" s="70">
        <v>41108.01</v>
      </c>
      <c r="D118" s="82"/>
      <c r="E118" s="35" t="s">
        <v>32</v>
      </c>
      <c r="F118" s="78">
        <v>0</v>
      </c>
      <c r="G118" s="79">
        <v>0</v>
      </c>
      <c r="H118" s="72"/>
      <c r="I118" s="73"/>
      <c r="J118" s="73"/>
    </row>
    <row r="119" spans="1:10" s="21" customFormat="1" ht="12" customHeight="1">
      <c r="A119" s="74" t="s">
        <v>13</v>
      </c>
      <c r="B119" s="75">
        <v>221953772.97</v>
      </c>
      <c r="C119" s="76">
        <v>221953772.97</v>
      </c>
      <c r="D119" s="82"/>
      <c r="E119" s="103" t="s">
        <v>33</v>
      </c>
      <c r="F119" s="104">
        <v>0</v>
      </c>
      <c r="G119" s="105">
        <v>0</v>
      </c>
      <c r="H119" s="72"/>
      <c r="I119" s="73"/>
      <c r="J119" s="73"/>
    </row>
    <row r="120" spans="1:10" s="21" customFormat="1" ht="12" customHeight="1">
      <c r="A120" s="68" t="s">
        <v>14</v>
      </c>
      <c r="B120" s="80">
        <v>79101114.819999993</v>
      </c>
      <c r="C120" s="70">
        <v>78927370.019999996</v>
      </c>
      <c r="D120" s="82"/>
      <c r="E120" s="35" t="s">
        <v>34</v>
      </c>
      <c r="F120" s="78">
        <v>0</v>
      </c>
      <c r="G120" s="79">
        <v>0</v>
      </c>
      <c r="H120" s="72"/>
      <c r="I120" s="73"/>
      <c r="J120" s="73"/>
    </row>
    <row r="121" spans="1:10" s="21" customFormat="1" ht="12" customHeight="1">
      <c r="A121" s="74" t="s">
        <v>15</v>
      </c>
      <c r="B121" s="75">
        <v>632497.05000000005</v>
      </c>
      <c r="C121" s="76">
        <v>632497.05000000005</v>
      </c>
      <c r="D121" s="82"/>
      <c r="E121" s="103" t="s">
        <v>35</v>
      </c>
      <c r="F121" s="104">
        <v>0</v>
      </c>
      <c r="G121" s="105">
        <v>0</v>
      </c>
      <c r="H121" s="72"/>
      <c r="I121" s="73"/>
      <c r="J121" s="73"/>
    </row>
    <row r="122" spans="1:10" s="21" customFormat="1" ht="12" customHeight="1">
      <c r="A122" s="68" t="s">
        <v>16</v>
      </c>
      <c r="B122" s="80">
        <v>-72445486.510000005</v>
      </c>
      <c r="C122" s="70">
        <v>-67696932.459999993</v>
      </c>
      <c r="D122" s="82"/>
      <c r="E122" s="35" t="s">
        <v>36</v>
      </c>
      <c r="F122" s="78">
        <v>0</v>
      </c>
      <c r="G122" s="79">
        <v>0</v>
      </c>
      <c r="H122" s="72"/>
      <c r="I122" s="73"/>
      <c r="J122" s="73"/>
    </row>
    <row r="123" spans="1:10" s="21" customFormat="1" ht="12" customHeight="1">
      <c r="A123" s="74" t="s">
        <v>17</v>
      </c>
      <c r="B123" s="75">
        <v>642547.82999999996</v>
      </c>
      <c r="C123" s="76">
        <v>642547.82999999996</v>
      </c>
      <c r="D123" s="82"/>
      <c r="E123" s="103" t="s">
        <v>37</v>
      </c>
      <c r="F123" s="104">
        <v>1494809.44</v>
      </c>
      <c r="G123" s="105">
        <v>1494809.44</v>
      </c>
      <c r="H123" s="72"/>
      <c r="I123" s="73"/>
      <c r="J123" s="73"/>
    </row>
    <row r="124" spans="1:10" s="21" customFormat="1" ht="12" customHeight="1">
      <c r="A124" s="68" t="s">
        <v>18</v>
      </c>
      <c r="B124" s="80">
        <v>0</v>
      </c>
      <c r="C124" s="70">
        <v>0</v>
      </c>
      <c r="D124" s="82"/>
      <c r="E124" s="83" t="s">
        <v>38</v>
      </c>
      <c r="F124" s="84">
        <v>1494809.44</v>
      </c>
      <c r="G124" s="85">
        <v>1494809.44</v>
      </c>
      <c r="H124" s="72"/>
      <c r="I124" s="73"/>
      <c r="J124" s="73"/>
    </row>
    <row r="125" spans="1:10" s="21" customFormat="1" ht="12" customHeight="1">
      <c r="A125" s="74" t="s">
        <v>19</v>
      </c>
      <c r="B125" s="75">
        <v>0</v>
      </c>
      <c r="C125" s="76">
        <v>0</v>
      </c>
      <c r="D125" s="82"/>
      <c r="E125" s="35"/>
      <c r="F125" s="78"/>
      <c r="G125" s="79"/>
      <c r="H125" s="72"/>
      <c r="I125" s="73"/>
      <c r="J125" s="73"/>
    </row>
    <row r="126" spans="1:10" s="21" customFormat="1" ht="12" customHeight="1">
      <c r="A126" s="62" t="s">
        <v>20</v>
      </c>
      <c r="B126" s="90">
        <v>229925554.16999999</v>
      </c>
      <c r="C126" s="84">
        <v>234500363.42000005</v>
      </c>
      <c r="D126" s="91"/>
      <c r="E126" s="83" t="s">
        <v>39</v>
      </c>
      <c r="F126" s="84">
        <v>224922942.97999999</v>
      </c>
      <c r="G126" s="85">
        <v>211892099.10999998</v>
      </c>
      <c r="H126" s="72"/>
      <c r="I126" s="73"/>
      <c r="J126" s="73"/>
    </row>
    <row r="127" spans="1:10" s="21" customFormat="1" ht="12" customHeight="1">
      <c r="A127" s="74"/>
      <c r="B127" s="482"/>
      <c r="C127" s="78"/>
      <c r="D127" s="35"/>
      <c r="E127" s="35"/>
      <c r="F127" s="78"/>
      <c r="G127" s="79"/>
      <c r="H127" s="92"/>
      <c r="I127" s="73"/>
      <c r="J127" s="73"/>
    </row>
    <row r="128" spans="1:10" s="21" customFormat="1" ht="12" customHeight="1">
      <c r="A128" s="93"/>
      <c r="B128" s="483"/>
      <c r="C128" s="78"/>
      <c r="D128" s="35"/>
      <c r="E128" s="64" t="s">
        <v>40</v>
      </c>
      <c r="F128" s="88"/>
      <c r="G128" s="89"/>
      <c r="H128" s="92"/>
      <c r="I128" s="73"/>
      <c r="J128" s="73"/>
    </row>
    <row r="129" spans="1:10" s="21" customFormat="1" ht="12" customHeight="1">
      <c r="A129" s="74"/>
      <c r="B129" s="482"/>
      <c r="C129" s="72"/>
      <c r="D129" s="35"/>
      <c r="E129" s="94" t="s">
        <v>41</v>
      </c>
      <c r="F129" s="78"/>
      <c r="G129" s="79"/>
      <c r="H129" s="92"/>
      <c r="I129" s="73"/>
      <c r="J129" s="73"/>
    </row>
    <row r="130" spans="1:10" s="21" customFormat="1" ht="12" customHeight="1">
      <c r="A130" s="74"/>
      <c r="B130" s="484"/>
      <c r="C130" s="78"/>
      <c r="D130" s="35"/>
      <c r="E130" s="103" t="s">
        <v>42</v>
      </c>
      <c r="F130" s="104">
        <v>0</v>
      </c>
      <c r="G130" s="105">
        <v>0</v>
      </c>
      <c r="H130" s="92"/>
      <c r="I130" s="73"/>
      <c r="J130" s="73"/>
    </row>
    <row r="131" spans="1:10" s="21" customFormat="1" ht="12" customHeight="1">
      <c r="A131" s="74"/>
      <c r="B131" s="482"/>
      <c r="C131" s="78"/>
      <c r="D131" s="35"/>
      <c r="E131" s="35" t="s">
        <v>43</v>
      </c>
      <c r="F131" s="78">
        <v>0</v>
      </c>
      <c r="G131" s="79">
        <v>0</v>
      </c>
      <c r="H131" s="92"/>
      <c r="I131" s="73"/>
      <c r="J131" s="73"/>
    </row>
    <row r="132" spans="1:10" s="21" customFormat="1" ht="12" customHeight="1">
      <c r="A132" s="74"/>
      <c r="B132" s="482"/>
      <c r="C132" s="78"/>
      <c r="D132" s="35"/>
      <c r="E132" s="103" t="s">
        <v>44</v>
      </c>
      <c r="F132" s="104">
        <v>0</v>
      </c>
      <c r="G132" s="105">
        <v>0</v>
      </c>
      <c r="H132" s="92"/>
      <c r="I132" s="73"/>
      <c r="J132" s="73"/>
    </row>
    <row r="133" spans="1:10" s="21" customFormat="1" ht="12" customHeight="1">
      <c r="A133" s="165"/>
      <c r="B133" s="78"/>
      <c r="C133" s="78"/>
      <c r="D133" s="35"/>
      <c r="E133" s="94" t="s">
        <v>45</v>
      </c>
      <c r="F133" s="78"/>
      <c r="G133" s="79"/>
      <c r="H133" s="72"/>
      <c r="I133" s="73"/>
      <c r="J133" s="73"/>
    </row>
    <row r="134" spans="1:10" s="21" customFormat="1" ht="12" customHeight="1">
      <c r="A134" s="165"/>
      <c r="B134" s="78"/>
      <c r="C134" s="78"/>
      <c r="D134" s="35"/>
      <c r="E134" s="103" t="s">
        <v>46</v>
      </c>
      <c r="F134" s="104">
        <v>-215240.95</v>
      </c>
      <c r="G134" s="105">
        <v>39559888.890000001</v>
      </c>
      <c r="H134" s="72"/>
      <c r="I134" s="73"/>
      <c r="J134" s="73"/>
    </row>
    <row r="135" spans="1:10" s="21" customFormat="1" ht="12" customHeight="1">
      <c r="A135" s="165"/>
      <c r="B135" s="78"/>
      <c r="C135" s="78"/>
      <c r="D135" s="35"/>
      <c r="E135" s="35" t="s">
        <v>47</v>
      </c>
      <c r="F135" s="78">
        <v>120606364.58</v>
      </c>
      <c r="G135" s="79">
        <v>81046475.689999998</v>
      </c>
      <c r="H135" s="72"/>
      <c r="I135" s="73"/>
      <c r="J135" s="73"/>
    </row>
    <row r="136" spans="1:10" s="21" customFormat="1" ht="12" customHeight="1">
      <c r="A136" s="165"/>
      <c r="B136" s="78"/>
      <c r="C136" s="78"/>
      <c r="D136" s="35"/>
      <c r="E136" s="103" t="s">
        <v>48</v>
      </c>
      <c r="F136" s="104">
        <v>0</v>
      </c>
      <c r="G136" s="105">
        <v>0</v>
      </c>
      <c r="H136" s="72"/>
      <c r="I136" s="73"/>
      <c r="J136" s="73"/>
    </row>
    <row r="137" spans="1:10" s="21" customFormat="1" ht="12" customHeight="1">
      <c r="A137" s="165"/>
      <c r="B137" s="78"/>
      <c r="C137" s="78"/>
      <c r="D137" s="35"/>
      <c r="E137" s="35" t="s">
        <v>49</v>
      </c>
      <c r="F137" s="78">
        <v>0</v>
      </c>
      <c r="G137" s="79">
        <v>0</v>
      </c>
      <c r="H137" s="72"/>
      <c r="I137" s="73"/>
      <c r="J137" s="73"/>
    </row>
    <row r="138" spans="1:10" s="21" customFormat="1">
      <c r="A138" s="165"/>
      <c r="B138" s="78"/>
      <c r="C138" s="78"/>
      <c r="D138" s="35"/>
      <c r="E138" s="103" t="s">
        <v>50</v>
      </c>
      <c r="F138" s="104">
        <v>0</v>
      </c>
      <c r="G138" s="105">
        <v>0</v>
      </c>
      <c r="H138" s="92"/>
      <c r="I138" s="73"/>
      <c r="J138" s="73"/>
    </row>
    <row r="139" spans="1:10" s="21" customFormat="1">
      <c r="A139" s="165"/>
      <c r="B139" s="78"/>
      <c r="C139" s="78"/>
      <c r="D139" s="35"/>
      <c r="E139" s="94" t="s">
        <v>51</v>
      </c>
      <c r="F139" s="78"/>
      <c r="G139" s="79"/>
      <c r="H139" s="92"/>
      <c r="I139" s="73"/>
      <c r="J139" s="73"/>
    </row>
    <row r="140" spans="1:10" s="21" customFormat="1">
      <c r="A140" s="165"/>
      <c r="B140" s="78"/>
      <c r="C140" s="78"/>
      <c r="D140" s="35"/>
      <c r="E140" s="95" t="s">
        <v>52</v>
      </c>
      <c r="F140" s="96">
        <v>0</v>
      </c>
      <c r="G140" s="97">
        <v>0</v>
      </c>
      <c r="H140" s="92"/>
      <c r="I140" s="73"/>
      <c r="J140" s="73"/>
    </row>
    <row r="141" spans="1:10" s="21" customFormat="1">
      <c r="A141" s="165"/>
      <c r="B141" s="78"/>
      <c r="C141" s="78"/>
      <c r="D141" s="35"/>
      <c r="E141" s="35" t="s">
        <v>53</v>
      </c>
      <c r="F141" s="78">
        <v>0</v>
      </c>
      <c r="G141" s="79">
        <v>0</v>
      </c>
      <c r="H141" s="92"/>
      <c r="I141" s="73"/>
    </row>
    <row r="142" spans="1:10" s="21" customFormat="1">
      <c r="A142" s="165"/>
      <c r="B142" s="78"/>
      <c r="C142" s="78"/>
      <c r="D142" s="35"/>
      <c r="E142" s="64" t="s">
        <v>195</v>
      </c>
      <c r="F142" s="84">
        <v>120391123.63</v>
      </c>
      <c r="G142" s="85">
        <v>120606364.58</v>
      </c>
      <c r="H142" s="98"/>
      <c r="I142" s="73"/>
    </row>
    <row r="143" spans="1:10" s="21" customFormat="1">
      <c r="A143" s="165"/>
      <c r="B143" s="78"/>
      <c r="C143" s="78"/>
      <c r="D143" s="35"/>
      <c r="E143" s="35"/>
      <c r="F143" s="78"/>
      <c r="G143" s="79"/>
      <c r="H143" s="92"/>
      <c r="I143" s="73"/>
    </row>
    <row r="144" spans="1:10" s="21" customFormat="1">
      <c r="A144" s="62" t="s">
        <v>54</v>
      </c>
      <c r="B144" s="84">
        <v>345314066.61000001</v>
      </c>
      <c r="C144" s="84">
        <v>332498463.69000006</v>
      </c>
      <c r="D144" s="72"/>
      <c r="E144" s="481" t="s">
        <v>196</v>
      </c>
      <c r="F144" s="84">
        <v>345314066.61000001</v>
      </c>
      <c r="G144" s="85">
        <v>332498463.69</v>
      </c>
      <c r="H144" s="98"/>
      <c r="I144" s="73"/>
    </row>
    <row r="145" spans="1:9" s="21" customFormat="1">
      <c r="A145" s="166"/>
      <c r="B145" s="504"/>
      <c r="C145" s="504"/>
      <c r="D145" s="100"/>
      <c r="E145" s="100"/>
      <c r="F145" s="99"/>
      <c r="G145" s="101"/>
      <c r="H145" s="92"/>
      <c r="I145" s="102"/>
    </row>
    <row r="146" spans="1:9" s="21" customFormat="1" ht="4.5" customHeight="1">
      <c r="B146" s="167"/>
      <c r="C146" s="167"/>
      <c r="F146" s="168"/>
      <c r="G146" s="168"/>
      <c r="H146" s="73"/>
    </row>
    <row r="147" spans="1:9" s="21" customFormat="1">
      <c r="A147" s="21" t="s">
        <v>56</v>
      </c>
      <c r="B147" s="168"/>
      <c r="C147" s="168"/>
      <c r="E147" s="73"/>
      <c r="F147" s="167"/>
      <c r="G147" s="168"/>
      <c r="I147" s="169"/>
    </row>
    <row r="154" spans="1:9" s="214" customFormat="1" ht="12" customHeight="1"/>
    <row r="155" spans="1:9" s="214" customFormat="1" ht="12" customHeight="1"/>
    <row r="156" spans="1:9" s="214" customFormat="1" ht="12" customHeight="1">
      <c r="A156" s="697" t="s">
        <v>321</v>
      </c>
      <c r="B156" s="697"/>
      <c r="C156" s="697"/>
      <c r="D156" s="697"/>
      <c r="E156" s="697"/>
      <c r="F156" s="697"/>
      <c r="G156" s="213"/>
    </row>
    <row r="157" spans="1:9" s="214" customFormat="1" ht="12" customHeight="1">
      <c r="A157" s="697" t="s">
        <v>484</v>
      </c>
      <c r="B157" s="697"/>
      <c r="C157" s="697"/>
      <c r="D157" s="697"/>
      <c r="E157" s="697"/>
      <c r="F157" s="697"/>
      <c r="G157" s="213"/>
    </row>
    <row r="158" spans="1:9" s="214" customFormat="1" ht="12" customHeight="1">
      <c r="A158" s="697" t="s">
        <v>355</v>
      </c>
      <c r="B158" s="697"/>
      <c r="C158" s="697"/>
      <c r="D158" s="697"/>
      <c r="E158" s="697"/>
      <c r="F158" s="697"/>
      <c r="G158" s="171"/>
    </row>
    <row r="159" spans="1:9" s="214" customFormat="1" ht="12" customHeight="1">
      <c r="A159" s="697" t="s">
        <v>478</v>
      </c>
      <c r="B159" s="697"/>
      <c r="C159" s="697"/>
      <c r="D159" s="697"/>
      <c r="E159" s="697"/>
      <c r="F159" s="697"/>
      <c r="G159" s="171"/>
    </row>
    <row r="160" spans="1:9" s="214" customFormat="1" ht="10.5" customHeight="1">
      <c r="A160" s="671" t="s">
        <v>354</v>
      </c>
      <c r="B160" s="671"/>
      <c r="C160" s="671"/>
      <c r="D160" s="671"/>
      <c r="E160" s="671"/>
      <c r="F160" s="671"/>
      <c r="G160" s="213"/>
    </row>
    <row r="161" spans="1:7" s="216" customFormat="1" ht="6.75" customHeight="1">
      <c r="A161" s="215"/>
      <c r="B161" s="215"/>
      <c r="C161" s="215"/>
      <c r="D161" s="215"/>
      <c r="E161" s="215"/>
      <c r="F161" s="215"/>
    </row>
    <row r="162" spans="1:7" s="214" customFormat="1" ht="44.25" customHeight="1" thickBot="1">
      <c r="A162" s="217" t="s">
        <v>60</v>
      </c>
      <c r="B162" s="218" t="s">
        <v>61</v>
      </c>
      <c r="C162" s="218" t="s">
        <v>62</v>
      </c>
      <c r="D162" s="218" t="s">
        <v>63</v>
      </c>
      <c r="E162" s="218" t="s">
        <v>327</v>
      </c>
      <c r="F162" s="219" t="s">
        <v>64</v>
      </c>
    </row>
    <row r="163" spans="1:7" s="214" customFormat="1" ht="10.5" customHeight="1">
      <c r="A163" s="220"/>
      <c r="B163" s="221">
        <v>0</v>
      </c>
      <c r="C163" s="222">
        <v>0</v>
      </c>
      <c r="D163" s="222">
        <v>0</v>
      </c>
      <c r="E163" s="222">
        <v>0</v>
      </c>
      <c r="F163" s="223">
        <v>0</v>
      </c>
    </row>
    <row r="164" spans="1:7" s="214" customFormat="1" ht="10.5" customHeight="1">
      <c r="A164" s="224"/>
      <c r="B164" s="225"/>
      <c r="C164" s="226"/>
      <c r="D164" s="226"/>
      <c r="E164" s="226"/>
      <c r="F164" s="227"/>
    </row>
    <row r="165" spans="1:7" s="214" customFormat="1" ht="10.5" customHeight="1">
      <c r="A165" s="228" t="s">
        <v>416</v>
      </c>
      <c r="B165" s="229">
        <v>0</v>
      </c>
      <c r="C165" s="230">
        <v>0</v>
      </c>
      <c r="D165" s="230">
        <v>0</v>
      </c>
      <c r="E165" s="230">
        <v>0</v>
      </c>
      <c r="F165" s="231">
        <v>0</v>
      </c>
    </row>
    <row r="166" spans="1:7" s="214" customFormat="1" ht="10.5" customHeight="1">
      <c r="A166" s="224" t="s">
        <v>59</v>
      </c>
      <c r="B166" s="225">
        <v>0</v>
      </c>
      <c r="C166" s="226">
        <v>0</v>
      </c>
      <c r="D166" s="226">
        <v>0</v>
      </c>
      <c r="E166" s="226">
        <v>0</v>
      </c>
      <c r="F166" s="227">
        <v>0</v>
      </c>
    </row>
    <row r="167" spans="1:7" s="214" customFormat="1" ht="10.5" customHeight="1">
      <c r="A167" s="232" t="s">
        <v>65</v>
      </c>
      <c r="B167" s="233">
        <v>0</v>
      </c>
      <c r="C167" s="234">
        <v>0</v>
      </c>
      <c r="D167" s="234">
        <v>0</v>
      </c>
      <c r="E167" s="234">
        <v>0</v>
      </c>
      <c r="F167" s="235">
        <v>0</v>
      </c>
    </row>
    <row r="168" spans="1:7" s="214" customFormat="1" ht="10.5" customHeight="1">
      <c r="A168" s="224" t="s">
        <v>66</v>
      </c>
      <c r="B168" s="225">
        <v>0</v>
      </c>
      <c r="C168" s="226">
        <v>0</v>
      </c>
      <c r="D168" s="226">
        <v>0</v>
      </c>
      <c r="E168" s="226">
        <v>0</v>
      </c>
      <c r="F168" s="227">
        <v>0</v>
      </c>
    </row>
    <row r="169" spans="1:7" s="214" customFormat="1" ht="10.5" customHeight="1">
      <c r="A169" s="224"/>
      <c r="B169" s="225"/>
      <c r="C169" s="226"/>
      <c r="D169" s="226"/>
      <c r="E169" s="226"/>
      <c r="F169" s="227"/>
    </row>
    <row r="170" spans="1:7" s="236" customFormat="1" ht="10.5" customHeight="1">
      <c r="A170" s="228" t="s">
        <v>417</v>
      </c>
      <c r="B170" s="229">
        <v>0</v>
      </c>
      <c r="C170" s="230">
        <v>81046475.689999998</v>
      </c>
      <c r="D170" s="230">
        <v>39559888.890000001</v>
      </c>
      <c r="E170" s="230">
        <v>0</v>
      </c>
      <c r="F170" s="231">
        <v>120606364.58</v>
      </c>
    </row>
    <row r="171" spans="1:7" s="214" customFormat="1" ht="10.5" customHeight="1">
      <c r="A171" s="224" t="s">
        <v>67</v>
      </c>
      <c r="B171" s="225">
        <v>0</v>
      </c>
      <c r="C171" s="226">
        <v>0</v>
      </c>
      <c r="D171" s="226">
        <v>39559888.890000001</v>
      </c>
      <c r="E171" s="226">
        <v>0</v>
      </c>
      <c r="F171" s="227">
        <v>39559888.890000001</v>
      </c>
    </row>
    <row r="172" spans="1:7" s="214" customFormat="1" ht="10.5" customHeight="1">
      <c r="A172" s="232" t="s">
        <v>68</v>
      </c>
      <c r="B172" s="233">
        <v>0</v>
      </c>
      <c r="C172" s="234">
        <v>81046475.689999998</v>
      </c>
      <c r="D172" s="234">
        <v>0</v>
      </c>
      <c r="E172" s="234">
        <v>0</v>
      </c>
      <c r="F172" s="235">
        <v>81046475.689999998</v>
      </c>
      <c r="G172" s="237"/>
    </row>
    <row r="173" spans="1:7" s="214" customFormat="1" ht="10.5" customHeight="1">
      <c r="A173" s="224" t="s">
        <v>69</v>
      </c>
      <c r="B173" s="225">
        <v>0</v>
      </c>
      <c r="C173" s="225">
        <v>0</v>
      </c>
      <c r="D173" s="225">
        <v>0</v>
      </c>
      <c r="E173" s="225">
        <v>0</v>
      </c>
      <c r="F173" s="227">
        <v>0</v>
      </c>
      <c r="G173" s="237"/>
    </row>
    <row r="174" spans="1:7" s="214" customFormat="1" ht="10.5" customHeight="1">
      <c r="A174" s="232" t="s">
        <v>70</v>
      </c>
      <c r="B174" s="233">
        <v>0</v>
      </c>
      <c r="C174" s="233">
        <v>0</v>
      </c>
      <c r="D174" s="233">
        <v>0</v>
      </c>
      <c r="E174" s="233">
        <v>0</v>
      </c>
      <c r="F174" s="235">
        <v>0</v>
      </c>
    </row>
    <row r="175" spans="1:7" s="214" customFormat="1" ht="10.5" customHeight="1">
      <c r="A175" s="224" t="s">
        <v>328</v>
      </c>
      <c r="B175" s="225">
        <v>0</v>
      </c>
      <c r="C175" s="225">
        <v>0</v>
      </c>
      <c r="D175" s="225">
        <v>0</v>
      </c>
      <c r="E175" s="225">
        <v>0</v>
      </c>
      <c r="F175" s="227">
        <v>0</v>
      </c>
    </row>
    <row r="176" spans="1:7" s="214" customFormat="1" ht="10.5" customHeight="1">
      <c r="A176" s="224"/>
      <c r="B176" s="225"/>
      <c r="C176" s="225"/>
      <c r="D176" s="225"/>
      <c r="E176" s="225"/>
      <c r="F176" s="227"/>
    </row>
    <row r="177" spans="1:7" s="236" customFormat="1" ht="19.5" customHeight="1">
      <c r="A177" s="228" t="s">
        <v>418</v>
      </c>
      <c r="B177" s="110">
        <v>0</v>
      </c>
      <c r="C177" s="110">
        <v>0</v>
      </c>
      <c r="D177" s="110">
        <v>0</v>
      </c>
      <c r="E177" s="110">
        <v>0</v>
      </c>
      <c r="F177" s="110">
        <v>0</v>
      </c>
      <c r="G177" s="238"/>
    </row>
    <row r="178" spans="1:7" s="214" customFormat="1" ht="10.5" customHeight="1">
      <c r="A178" s="224" t="s">
        <v>329</v>
      </c>
      <c r="B178" s="225">
        <v>0</v>
      </c>
      <c r="C178" s="225">
        <v>0</v>
      </c>
      <c r="D178" s="225">
        <v>0</v>
      </c>
      <c r="E178" s="225">
        <v>0</v>
      </c>
      <c r="F178" s="227">
        <v>0</v>
      </c>
    </row>
    <row r="179" spans="1:7" s="214" customFormat="1" ht="10.5" customHeight="1">
      <c r="A179" s="232" t="s">
        <v>330</v>
      </c>
      <c r="B179" s="233">
        <v>0</v>
      </c>
      <c r="C179" s="233">
        <v>0</v>
      </c>
      <c r="D179" s="233">
        <v>0</v>
      </c>
      <c r="E179" s="233">
        <v>0</v>
      </c>
      <c r="F179" s="235">
        <v>0</v>
      </c>
    </row>
    <row r="180" spans="1:7" s="214" customFormat="1" ht="10.5" customHeight="1">
      <c r="A180" s="224"/>
      <c r="B180" s="225"/>
      <c r="C180" s="225"/>
      <c r="D180" s="225"/>
      <c r="E180" s="225"/>
      <c r="F180" s="227"/>
    </row>
    <row r="181" spans="1:7" s="236" customFormat="1" ht="10.5" customHeight="1">
      <c r="A181" s="228" t="s">
        <v>331</v>
      </c>
      <c r="B181" s="229">
        <v>0</v>
      </c>
      <c r="C181" s="230">
        <v>81046475.689999998</v>
      </c>
      <c r="D181" s="230">
        <v>39559888.890000001</v>
      </c>
      <c r="E181" s="230">
        <v>0</v>
      </c>
      <c r="F181" s="231">
        <v>120606364.58</v>
      </c>
    </row>
    <row r="182" spans="1:7" s="214" customFormat="1" ht="10.5" customHeight="1">
      <c r="A182" s="220"/>
      <c r="B182" s="221"/>
      <c r="C182" s="222"/>
      <c r="D182" s="222"/>
      <c r="E182" s="222"/>
      <c r="F182" s="223"/>
    </row>
    <row r="183" spans="1:7" s="236" customFormat="1" ht="10.5" customHeight="1">
      <c r="A183" s="228" t="s">
        <v>419</v>
      </c>
      <c r="B183" s="229">
        <v>0</v>
      </c>
      <c r="C183" s="230">
        <v>0</v>
      </c>
      <c r="D183" s="230">
        <v>0</v>
      </c>
      <c r="E183" s="230">
        <v>0</v>
      </c>
      <c r="F183" s="231">
        <v>0</v>
      </c>
    </row>
    <row r="184" spans="1:7" s="214" customFormat="1" ht="10.5" customHeight="1">
      <c r="A184" s="224" t="s">
        <v>59</v>
      </c>
      <c r="B184" s="225">
        <v>0</v>
      </c>
      <c r="C184" s="226">
        <v>0</v>
      </c>
      <c r="D184" s="226">
        <v>0</v>
      </c>
      <c r="E184" s="226">
        <v>0</v>
      </c>
      <c r="F184" s="227">
        <v>0</v>
      </c>
    </row>
    <row r="185" spans="1:7" s="214" customFormat="1" ht="10.5" customHeight="1">
      <c r="A185" s="232" t="s">
        <v>65</v>
      </c>
      <c r="B185" s="233">
        <v>0</v>
      </c>
      <c r="C185" s="234">
        <v>0</v>
      </c>
      <c r="D185" s="234">
        <v>0</v>
      </c>
      <c r="E185" s="234">
        <v>0</v>
      </c>
      <c r="F185" s="235">
        <v>0</v>
      </c>
    </row>
    <row r="186" spans="1:7" s="214" customFormat="1" ht="10.5" customHeight="1">
      <c r="A186" s="224" t="s">
        <v>66</v>
      </c>
      <c r="B186" s="225">
        <v>0</v>
      </c>
      <c r="C186" s="226">
        <v>0</v>
      </c>
      <c r="D186" s="226">
        <v>0</v>
      </c>
      <c r="E186" s="226">
        <v>0</v>
      </c>
      <c r="F186" s="227">
        <v>0</v>
      </c>
    </row>
    <row r="187" spans="1:7" s="214" customFormat="1" ht="10.5" customHeight="1">
      <c r="A187" s="224"/>
      <c r="B187" s="225"/>
      <c r="C187" s="226"/>
      <c r="D187" s="226"/>
      <c r="E187" s="226"/>
      <c r="F187" s="227"/>
    </row>
    <row r="188" spans="1:7" s="236" customFormat="1" ht="10.5" customHeight="1">
      <c r="A188" s="228" t="s">
        <v>420</v>
      </c>
      <c r="B188" s="229">
        <v>0</v>
      </c>
      <c r="C188" s="230">
        <v>0</v>
      </c>
      <c r="D188" s="230">
        <v>-215241</v>
      </c>
      <c r="E188" s="230">
        <v>0</v>
      </c>
      <c r="F188" s="231">
        <v>-215241</v>
      </c>
    </row>
    <row r="189" spans="1:7" s="214" customFormat="1" ht="10.5" customHeight="1">
      <c r="A189" s="224" t="s">
        <v>67</v>
      </c>
      <c r="B189" s="225">
        <v>0</v>
      </c>
      <c r="C189" s="226">
        <v>0</v>
      </c>
      <c r="D189" s="226">
        <v>-215241</v>
      </c>
      <c r="E189" s="226">
        <v>0</v>
      </c>
      <c r="F189" s="227">
        <v>-215241</v>
      </c>
    </row>
    <row r="190" spans="1:7" s="214" customFormat="1" ht="10.5" customHeight="1">
      <c r="A190" s="232" t="s">
        <v>68</v>
      </c>
      <c r="B190" s="233">
        <v>0</v>
      </c>
      <c r="C190" s="234">
        <v>0</v>
      </c>
      <c r="D190" s="234">
        <v>0</v>
      </c>
      <c r="E190" s="234">
        <v>0</v>
      </c>
      <c r="F190" s="235">
        <v>0</v>
      </c>
    </row>
    <row r="191" spans="1:7" s="214" customFormat="1" ht="10.5" customHeight="1">
      <c r="A191" s="224" t="s">
        <v>69</v>
      </c>
      <c r="B191" s="225">
        <v>0</v>
      </c>
      <c r="C191" s="226">
        <v>0</v>
      </c>
      <c r="D191" s="226">
        <v>0</v>
      </c>
      <c r="E191" s="226">
        <v>0</v>
      </c>
      <c r="F191" s="227">
        <v>0</v>
      </c>
    </row>
    <row r="192" spans="1:7" s="214" customFormat="1" ht="10.5" customHeight="1">
      <c r="A192" s="232" t="s">
        <v>70</v>
      </c>
      <c r="B192" s="233">
        <v>0</v>
      </c>
      <c r="C192" s="234">
        <v>0</v>
      </c>
      <c r="D192" s="234">
        <v>0</v>
      </c>
      <c r="E192" s="234">
        <v>0</v>
      </c>
      <c r="F192" s="235">
        <v>0</v>
      </c>
    </row>
    <row r="193" spans="1:7" s="214" customFormat="1" ht="10.5" customHeight="1">
      <c r="A193" s="224" t="s">
        <v>328</v>
      </c>
      <c r="B193" s="225">
        <v>0</v>
      </c>
      <c r="C193" s="226">
        <v>0</v>
      </c>
      <c r="D193" s="226">
        <v>0</v>
      </c>
      <c r="E193" s="226">
        <v>0</v>
      </c>
      <c r="F193" s="227">
        <v>0</v>
      </c>
    </row>
    <row r="194" spans="1:7" s="214" customFormat="1" ht="10.5" customHeight="1">
      <c r="A194" s="224"/>
      <c r="B194" s="225"/>
      <c r="C194" s="226"/>
      <c r="D194" s="226"/>
      <c r="E194" s="226"/>
      <c r="F194" s="227"/>
    </row>
    <row r="195" spans="1:7" s="236" customFormat="1" ht="20.25" customHeight="1">
      <c r="A195" s="228" t="s">
        <v>421</v>
      </c>
      <c r="B195" s="229">
        <v>0</v>
      </c>
      <c r="C195" s="229">
        <v>0</v>
      </c>
      <c r="D195" s="229">
        <v>0</v>
      </c>
      <c r="E195" s="229">
        <v>0</v>
      </c>
      <c r="F195" s="229">
        <v>0</v>
      </c>
      <c r="G195" s="238"/>
    </row>
    <row r="196" spans="1:7" s="214" customFormat="1" ht="10.5" customHeight="1">
      <c r="A196" s="224" t="s">
        <v>329</v>
      </c>
      <c r="B196" s="225">
        <v>0</v>
      </c>
      <c r="C196" s="226">
        <v>0</v>
      </c>
      <c r="D196" s="226">
        <v>0</v>
      </c>
      <c r="E196" s="226">
        <v>0</v>
      </c>
      <c r="F196" s="227">
        <v>0</v>
      </c>
    </row>
    <row r="197" spans="1:7" s="214" customFormat="1" ht="10.5" customHeight="1">
      <c r="A197" s="232" t="s">
        <v>330</v>
      </c>
      <c r="B197" s="233">
        <v>0</v>
      </c>
      <c r="C197" s="234">
        <v>0</v>
      </c>
      <c r="D197" s="234">
        <v>0</v>
      </c>
      <c r="E197" s="234">
        <v>0</v>
      </c>
      <c r="F197" s="235">
        <v>0</v>
      </c>
    </row>
    <row r="198" spans="1:7" s="214" customFormat="1" ht="10.5" customHeight="1">
      <c r="A198" s="224"/>
      <c r="B198" s="225"/>
      <c r="C198" s="226"/>
      <c r="D198" s="226"/>
      <c r="E198" s="226"/>
      <c r="F198" s="227"/>
    </row>
    <row r="199" spans="1:7" s="236" customFormat="1" ht="10.5" customHeight="1">
      <c r="A199" s="239" t="s">
        <v>422</v>
      </c>
      <c r="B199" s="240">
        <v>0</v>
      </c>
      <c r="C199" s="240">
        <v>81046475.689999998</v>
      </c>
      <c r="D199" s="240">
        <v>39344647.890000001</v>
      </c>
      <c r="E199" s="240">
        <v>0</v>
      </c>
      <c r="F199" s="241">
        <v>120391123.58</v>
      </c>
      <c r="G199" s="242"/>
    </row>
    <row r="200" spans="1:7" s="214" customFormat="1" ht="12" customHeight="1">
      <c r="A200" s="243"/>
      <c r="B200" s="244"/>
      <c r="C200" s="245"/>
      <c r="D200" s="245"/>
      <c r="E200" s="245"/>
      <c r="F200" s="245"/>
    </row>
    <row r="201" spans="1:7" s="214" customFormat="1" ht="12" customHeight="1">
      <c r="A201" s="478" t="s">
        <v>56</v>
      </c>
      <c r="B201" s="244"/>
      <c r="C201" s="245"/>
      <c r="D201" s="245"/>
      <c r="E201" s="245"/>
      <c r="F201" s="245"/>
    </row>
    <row r="206" spans="1:7" s="160" customFormat="1"/>
    <row r="207" spans="1:7" s="160" customFormat="1"/>
    <row r="208" spans="1:7" s="160" customFormat="1"/>
    <row r="209" spans="1:12" s="160" customFormat="1" ht="9">
      <c r="A209" s="695" t="s">
        <v>321</v>
      </c>
      <c r="B209" s="695"/>
      <c r="C209" s="695"/>
      <c r="D209" s="695"/>
      <c r="E209" s="695"/>
      <c r="F209" s="695"/>
      <c r="G209" s="695"/>
    </row>
    <row r="210" spans="1:12" s="160" customFormat="1" ht="9">
      <c r="A210" s="695" t="s">
        <v>484</v>
      </c>
      <c r="B210" s="695"/>
      <c r="C210" s="695"/>
      <c r="D210" s="695"/>
      <c r="E210" s="695"/>
      <c r="F210" s="695"/>
      <c r="G210" s="695"/>
    </row>
    <row r="211" spans="1:12" s="160" customFormat="1" ht="9">
      <c r="A211" s="695" t="s">
        <v>343</v>
      </c>
      <c r="B211" s="695"/>
      <c r="C211" s="695"/>
      <c r="D211" s="695"/>
      <c r="E211" s="695"/>
      <c r="F211" s="695"/>
      <c r="G211" s="695"/>
      <c r="I211" s="24"/>
    </row>
    <row r="212" spans="1:12" s="160" customFormat="1" ht="9">
      <c r="A212" s="695" t="s">
        <v>479</v>
      </c>
      <c r="B212" s="695"/>
      <c r="C212" s="695"/>
      <c r="D212" s="695"/>
      <c r="E212" s="695"/>
      <c r="F212" s="695"/>
      <c r="G212" s="695"/>
      <c r="I212" s="24"/>
    </row>
    <row r="213" spans="1:12" s="160" customFormat="1" ht="9.75" customHeight="1">
      <c r="A213" s="696" t="s">
        <v>354</v>
      </c>
      <c r="B213" s="696"/>
      <c r="C213" s="696"/>
      <c r="D213" s="696"/>
      <c r="E213" s="696"/>
      <c r="F213" s="696"/>
      <c r="G213" s="696"/>
      <c r="I213" s="246"/>
    </row>
    <row r="214" spans="1:12" s="248" customFormat="1" ht="10.5" customHeight="1">
      <c r="A214" s="247"/>
      <c r="B214" s="247"/>
      <c r="C214" s="247"/>
      <c r="D214" s="247"/>
      <c r="E214" s="247"/>
      <c r="F214" s="247"/>
      <c r="G214" s="247"/>
    </row>
    <row r="215" spans="1:12" s="252" customFormat="1" ht="11.25" customHeight="1">
      <c r="A215" s="249" t="s">
        <v>226</v>
      </c>
      <c r="B215" s="250" t="s">
        <v>193</v>
      </c>
      <c r="C215" s="250" t="s">
        <v>194</v>
      </c>
      <c r="D215" s="250"/>
      <c r="E215" s="250" t="s">
        <v>226</v>
      </c>
      <c r="F215" s="250" t="s">
        <v>193</v>
      </c>
      <c r="G215" s="251" t="s">
        <v>194</v>
      </c>
    </row>
    <row r="216" spans="1:12" s="160" customFormat="1" ht="12" customHeight="1">
      <c r="A216" s="133"/>
      <c r="B216" s="2"/>
      <c r="C216" s="106"/>
      <c r="D216" s="107"/>
      <c r="E216" s="136"/>
      <c r="F216" s="2"/>
      <c r="G216" s="108"/>
    </row>
    <row r="217" spans="1:12" s="253" customFormat="1" ht="12" customHeight="1">
      <c r="A217" s="109" t="s">
        <v>0</v>
      </c>
      <c r="B217" s="498">
        <v>-17748553.129999999</v>
      </c>
      <c r="C217" s="499">
        <v>30564156.050000001</v>
      </c>
      <c r="D217" s="112"/>
      <c r="E217" s="113" t="s">
        <v>21</v>
      </c>
      <c r="F217" s="114">
        <v>15001218</v>
      </c>
      <c r="G217" s="115">
        <v>-1970374</v>
      </c>
    </row>
    <row r="218" spans="1:12" s="254" customFormat="1" ht="12" customHeight="1">
      <c r="A218" s="116"/>
      <c r="B218" s="117"/>
      <c r="C218" s="118"/>
      <c r="D218" s="112"/>
      <c r="E218" s="119"/>
      <c r="F218" s="120"/>
      <c r="G218" s="121"/>
    </row>
    <row r="219" spans="1:12" s="160" customFormat="1" ht="12" customHeight="1">
      <c r="A219" s="109" t="s">
        <v>1</v>
      </c>
      <c r="B219" s="122">
        <v>-12999999.08</v>
      </c>
      <c r="C219" s="123">
        <v>30390411.25</v>
      </c>
      <c r="D219" s="124"/>
      <c r="E219" s="113" t="s">
        <v>22</v>
      </c>
      <c r="F219" s="114">
        <v>15001218</v>
      </c>
      <c r="G219" s="115">
        <v>-1970374</v>
      </c>
      <c r="I219" s="132"/>
    </row>
    <row r="220" spans="1:12" s="160" customFormat="1" ht="12" customHeight="1">
      <c r="A220" s="125" t="s">
        <v>2</v>
      </c>
      <c r="B220" s="126">
        <v>-12999999.08</v>
      </c>
      <c r="C220" s="127">
        <v>0</v>
      </c>
      <c r="D220" s="128"/>
      <c r="E220" s="129" t="s">
        <v>23</v>
      </c>
      <c r="F220" s="130">
        <v>0</v>
      </c>
      <c r="G220" s="130">
        <v>-1970374</v>
      </c>
      <c r="I220" s="132"/>
      <c r="J220" s="132"/>
      <c r="K220" s="132"/>
      <c r="L220" s="132"/>
    </row>
    <row r="221" spans="1:12" s="160" customFormat="1" ht="12" customHeight="1">
      <c r="A221" s="133" t="s">
        <v>3</v>
      </c>
      <c r="B221" s="134">
        <v>0</v>
      </c>
      <c r="C221" s="135">
        <v>17054754.48</v>
      </c>
      <c r="D221" s="128"/>
      <c r="E221" s="136" t="s">
        <v>24</v>
      </c>
      <c r="F221" s="137">
        <v>0</v>
      </c>
      <c r="G221" s="138">
        <v>0</v>
      </c>
      <c r="I221" s="132"/>
      <c r="J221" s="132"/>
      <c r="K221" s="132"/>
      <c r="L221" s="132"/>
    </row>
    <row r="222" spans="1:12" s="160" customFormat="1" ht="12" customHeight="1">
      <c r="A222" s="125" t="s">
        <v>4</v>
      </c>
      <c r="B222" s="126">
        <v>0</v>
      </c>
      <c r="C222" s="139">
        <v>0</v>
      </c>
      <c r="D222" s="128"/>
      <c r="E222" s="129" t="s">
        <v>25</v>
      </c>
      <c r="F222" s="130">
        <v>0</v>
      </c>
      <c r="G222" s="131">
        <v>0</v>
      </c>
      <c r="I222" s="132"/>
      <c r="J222" s="132"/>
      <c r="K222" s="132"/>
      <c r="L222" s="132"/>
    </row>
    <row r="223" spans="1:12" s="160" customFormat="1" ht="12" customHeight="1">
      <c r="A223" s="133" t="s">
        <v>5</v>
      </c>
      <c r="B223" s="140">
        <v>0</v>
      </c>
      <c r="C223" s="141">
        <v>0</v>
      </c>
      <c r="D223" s="128"/>
      <c r="E223" s="136" t="s">
        <v>26</v>
      </c>
      <c r="F223" s="137">
        <v>0</v>
      </c>
      <c r="G223" s="138">
        <v>0</v>
      </c>
      <c r="I223" s="132"/>
      <c r="J223" s="132"/>
      <c r="L223" s="132"/>
    </row>
    <row r="224" spans="1:12" s="160" customFormat="1" ht="12" customHeight="1">
      <c r="A224" s="125" t="s">
        <v>6</v>
      </c>
      <c r="B224" s="126">
        <v>0</v>
      </c>
      <c r="C224" s="139">
        <v>13335656.77</v>
      </c>
      <c r="D224" s="128"/>
      <c r="E224" s="129" t="s">
        <v>55</v>
      </c>
      <c r="F224" s="130">
        <v>15000000</v>
      </c>
      <c r="G224" s="131">
        <v>0</v>
      </c>
      <c r="I224" s="132"/>
      <c r="J224" s="132"/>
      <c r="L224" s="132"/>
    </row>
    <row r="225" spans="1:12" s="160" customFormat="1" ht="12" customHeight="1">
      <c r="A225" s="133" t="s">
        <v>7</v>
      </c>
      <c r="B225" s="140">
        <v>0</v>
      </c>
      <c r="C225" s="141">
        <v>0</v>
      </c>
      <c r="D225" s="128"/>
      <c r="E225" s="136" t="s">
        <v>27</v>
      </c>
      <c r="F225" s="137">
        <v>1218</v>
      </c>
      <c r="G225" s="138">
        <v>0</v>
      </c>
      <c r="I225" s="132"/>
      <c r="J225" s="132"/>
      <c r="L225" s="132"/>
    </row>
    <row r="226" spans="1:12" s="160" customFormat="1" ht="12" customHeight="1">
      <c r="A226" s="125" t="s">
        <v>8</v>
      </c>
      <c r="B226" s="126">
        <v>0</v>
      </c>
      <c r="C226" s="139">
        <v>0</v>
      </c>
      <c r="D226" s="128"/>
      <c r="E226" s="129" t="s">
        <v>28</v>
      </c>
      <c r="F226" s="130">
        <v>0</v>
      </c>
      <c r="G226" s="131">
        <v>0</v>
      </c>
      <c r="I226" s="132"/>
      <c r="J226" s="132"/>
      <c r="L226" s="132"/>
    </row>
    <row r="227" spans="1:12" s="160" customFormat="1" ht="12" customHeight="1">
      <c r="A227" s="142"/>
      <c r="B227" s="140"/>
      <c r="C227" s="141"/>
      <c r="D227" s="143"/>
      <c r="E227" s="136" t="s">
        <v>29</v>
      </c>
      <c r="F227" s="137">
        <v>0</v>
      </c>
      <c r="G227" s="138">
        <v>0</v>
      </c>
      <c r="I227" s="132"/>
      <c r="J227" s="132"/>
      <c r="L227" s="132"/>
    </row>
    <row r="228" spans="1:12" s="160" customFormat="1" ht="12" customHeight="1">
      <c r="A228" s="133"/>
      <c r="B228" s="140"/>
      <c r="C228" s="141"/>
      <c r="D228" s="128"/>
      <c r="E228" s="144"/>
      <c r="F228" s="145"/>
      <c r="G228" s="146"/>
      <c r="I228" s="132"/>
      <c r="J228" s="132"/>
      <c r="L228" s="132"/>
    </row>
    <row r="229" spans="1:12" s="253" customFormat="1" ht="12" customHeight="1">
      <c r="A229" s="109" t="s">
        <v>10</v>
      </c>
      <c r="B229" s="122">
        <v>-4748554.05</v>
      </c>
      <c r="C229" s="111">
        <v>173744.8</v>
      </c>
      <c r="D229" s="147"/>
      <c r="E229" s="255"/>
      <c r="F229" s="148"/>
      <c r="G229" s="149"/>
      <c r="I229" s="132"/>
      <c r="J229" s="132"/>
      <c r="L229" s="132"/>
    </row>
    <row r="230" spans="1:12" s="160" customFormat="1" ht="12" customHeight="1">
      <c r="A230" s="133" t="s">
        <v>11</v>
      </c>
      <c r="B230" s="140">
        <v>0</v>
      </c>
      <c r="C230" s="141">
        <v>0</v>
      </c>
      <c r="D230" s="128"/>
      <c r="E230" s="150" t="s">
        <v>31</v>
      </c>
      <c r="F230" s="151">
        <v>0</v>
      </c>
      <c r="G230" s="152">
        <v>0</v>
      </c>
      <c r="I230" s="132"/>
      <c r="J230" s="132"/>
      <c r="L230" s="132"/>
    </row>
    <row r="231" spans="1:12" s="160" customFormat="1" ht="12" customHeight="1">
      <c r="A231" s="125" t="s">
        <v>12</v>
      </c>
      <c r="B231" s="126">
        <v>0</v>
      </c>
      <c r="C231" s="139">
        <v>0</v>
      </c>
      <c r="D231" s="128"/>
      <c r="E231" s="136" t="s">
        <v>32</v>
      </c>
      <c r="F231" s="137">
        <v>0</v>
      </c>
      <c r="G231" s="138">
        <v>0</v>
      </c>
      <c r="I231" s="132"/>
      <c r="J231" s="132"/>
      <c r="L231" s="132"/>
    </row>
    <row r="232" spans="1:12" s="160" customFormat="1" ht="12" customHeight="1">
      <c r="A232" s="133" t="s">
        <v>13</v>
      </c>
      <c r="B232" s="140">
        <v>0</v>
      </c>
      <c r="C232" s="141">
        <v>0</v>
      </c>
      <c r="D232" s="128"/>
      <c r="E232" s="129" t="s">
        <v>33</v>
      </c>
      <c r="F232" s="130">
        <v>0</v>
      </c>
      <c r="G232" s="131">
        <v>0</v>
      </c>
      <c r="I232" s="132"/>
      <c r="J232" s="132"/>
      <c r="L232" s="132"/>
    </row>
    <row r="233" spans="1:12" s="160" customFormat="1" ht="12" customHeight="1">
      <c r="A233" s="125" t="s">
        <v>14</v>
      </c>
      <c r="B233" s="126">
        <v>0</v>
      </c>
      <c r="C233" s="139">
        <v>173744.8</v>
      </c>
      <c r="D233" s="128"/>
      <c r="E233" s="136" t="s">
        <v>34</v>
      </c>
      <c r="F233" s="137">
        <v>0</v>
      </c>
      <c r="G233" s="138">
        <v>0</v>
      </c>
      <c r="I233" s="132"/>
      <c r="J233" s="132"/>
      <c r="L233" s="132"/>
    </row>
    <row r="234" spans="1:12" s="160" customFormat="1" ht="12" customHeight="1">
      <c r="A234" s="133" t="s">
        <v>15</v>
      </c>
      <c r="B234" s="140">
        <v>0</v>
      </c>
      <c r="C234" s="141">
        <v>0</v>
      </c>
      <c r="D234" s="128"/>
      <c r="E234" s="129" t="s">
        <v>35</v>
      </c>
      <c r="F234" s="130">
        <v>0</v>
      </c>
      <c r="G234" s="131">
        <v>0</v>
      </c>
      <c r="I234" s="132"/>
      <c r="J234" s="132"/>
      <c r="L234" s="132"/>
    </row>
    <row r="235" spans="1:12" s="160" customFormat="1" ht="12" customHeight="1">
      <c r="A235" s="125" t="s">
        <v>16</v>
      </c>
      <c r="B235" s="139">
        <v>-4748554.05</v>
      </c>
      <c r="C235" s="139">
        <v>0</v>
      </c>
      <c r="D235" s="128"/>
      <c r="E235" s="136" t="s">
        <v>36</v>
      </c>
      <c r="F235" s="137">
        <v>0</v>
      </c>
      <c r="G235" s="138">
        <v>0</v>
      </c>
      <c r="I235" s="132"/>
      <c r="J235" s="132"/>
      <c r="L235" s="132"/>
    </row>
    <row r="236" spans="1:12" s="160" customFormat="1" ht="12" customHeight="1">
      <c r="A236" s="133" t="s">
        <v>17</v>
      </c>
      <c r="B236" s="140">
        <v>0</v>
      </c>
      <c r="C236" s="141">
        <v>0</v>
      </c>
      <c r="D236" s="128"/>
      <c r="E236" s="129" t="s">
        <v>37</v>
      </c>
      <c r="F236" s="130">
        <v>0</v>
      </c>
      <c r="G236" s="131">
        <v>0</v>
      </c>
      <c r="I236" s="132"/>
      <c r="J236" s="132"/>
      <c r="L236" s="132"/>
    </row>
    <row r="237" spans="1:12" s="160" customFormat="1" ht="12" customHeight="1">
      <c r="A237" s="125" t="s">
        <v>18</v>
      </c>
      <c r="B237" s="126">
        <v>0</v>
      </c>
      <c r="C237" s="139">
        <v>0</v>
      </c>
      <c r="D237" s="128"/>
      <c r="E237" s="144"/>
      <c r="F237" s="145"/>
      <c r="G237" s="146"/>
      <c r="I237" s="132"/>
      <c r="J237" s="132"/>
      <c r="L237" s="132"/>
    </row>
    <row r="238" spans="1:12" s="160" customFormat="1" ht="12" customHeight="1">
      <c r="A238" s="133" t="s">
        <v>19</v>
      </c>
      <c r="B238" s="140">
        <v>0</v>
      </c>
      <c r="C238" s="153">
        <v>0</v>
      </c>
      <c r="D238" s="128"/>
      <c r="E238" s="136"/>
      <c r="F238" s="137"/>
      <c r="G238" s="138"/>
      <c r="I238" s="132"/>
      <c r="J238" s="132"/>
      <c r="L238" s="132"/>
    </row>
    <row r="239" spans="1:12" s="160" customFormat="1" ht="12" customHeight="1">
      <c r="A239" s="142"/>
      <c r="B239" s="154"/>
      <c r="C239" s="154"/>
      <c r="D239" s="155"/>
      <c r="E239" s="144"/>
      <c r="F239" s="145"/>
      <c r="G239" s="146"/>
      <c r="I239" s="132"/>
      <c r="J239" s="132"/>
      <c r="L239" s="132"/>
    </row>
    <row r="240" spans="1:12" s="160" customFormat="1" ht="12" customHeight="1">
      <c r="A240" s="133"/>
      <c r="B240" s="256"/>
      <c r="C240" s="257"/>
      <c r="D240" s="136"/>
      <c r="E240" s="113" t="s">
        <v>40</v>
      </c>
      <c r="F240" s="114">
        <v>39559888.890000001</v>
      </c>
      <c r="G240" s="115">
        <v>-39775129.840000004</v>
      </c>
      <c r="I240" s="132"/>
      <c r="J240" s="132"/>
    </row>
    <row r="241" spans="1:10" s="160" customFormat="1" ht="12" customHeight="1">
      <c r="A241" s="258"/>
      <c r="B241" s="256"/>
      <c r="C241" s="136"/>
      <c r="D241" s="136"/>
      <c r="I241" s="132"/>
      <c r="J241" s="132"/>
    </row>
    <row r="242" spans="1:10" s="160" customFormat="1" ht="12" customHeight="1">
      <c r="A242" s="133"/>
      <c r="B242" s="256"/>
      <c r="C242" s="136"/>
      <c r="D242" s="136"/>
      <c r="E242" s="113" t="s">
        <v>41</v>
      </c>
      <c r="F242" s="114">
        <v>0</v>
      </c>
      <c r="G242" s="115">
        <v>0</v>
      </c>
      <c r="I242" s="132"/>
      <c r="J242" s="132"/>
    </row>
    <row r="243" spans="1:10" s="160" customFormat="1" ht="12" customHeight="1">
      <c r="A243" s="259"/>
      <c r="B243" s="256"/>
      <c r="C243" s="136"/>
      <c r="D243" s="136"/>
      <c r="E243" s="136" t="s">
        <v>42</v>
      </c>
      <c r="F243" s="137">
        <v>0</v>
      </c>
      <c r="G243" s="138">
        <v>0</v>
      </c>
      <c r="I243" s="132"/>
      <c r="J243" s="132"/>
    </row>
    <row r="244" spans="1:10" s="160" customFormat="1" ht="12" customHeight="1">
      <c r="A244" s="133"/>
      <c r="B244" s="256"/>
      <c r="C244" s="136"/>
      <c r="D244" s="136"/>
      <c r="E244" s="129" t="s">
        <v>43</v>
      </c>
      <c r="F244" s="130">
        <v>0</v>
      </c>
      <c r="G244" s="131">
        <v>0</v>
      </c>
      <c r="I244" s="132"/>
      <c r="J244" s="132"/>
    </row>
    <row r="245" spans="1:10" s="160" customFormat="1" ht="12" customHeight="1">
      <c r="A245" s="133"/>
      <c r="B245" s="260"/>
      <c r="C245" s="136"/>
      <c r="D245" s="136"/>
      <c r="E245" s="136" t="s">
        <v>44</v>
      </c>
      <c r="F245" s="137">
        <v>0</v>
      </c>
      <c r="G245" s="138">
        <v>0</v>
      </c>
      <c r="I245" s="132"/>
      <c r="J245" s="132"/>
    </row>
    <row r="246" spans="1:10" s="160" customFormat="1" ht="12" customHeight="1">
      <c r="A246" s="261"/>
      <c r="C246" s="136"/>
      <c r="D246" s="136"/>
      <c r="E246" s="113" t="s">
        <v>45</v>
      </c>
      <c r="F246" s="114">
        <v>39559888.890000001</v>
      </c>
      <c r="G246" s="115">
        <v>-39775129.840000004</v>
      </c>
      <c r="I246" s="132"/>
      <c r="J246" s="132"/>
    </row>
    <row r="247" spans="1:10" s="160" customFormat="1" ht="12" customHeight="1">
      <c r="A247" s="261"/>
      <c r="C247" s="136"/>
      <c r="D247" s="136"/>
      <c r="E247" s="136" t="s">
        <v>46</v>
      </c>
      <c r="F247" s="135">
        <v>0</v>
      </c>
      <c r="G247" s="135">
        <v>-39775129.840000004</v>
      </c>
      <c r="I247" s="132"/>
      <c r="J247" s="132"/>
    </row>
    <row r="248" spans="1:10" s="160" customFormat="1" ht="12" customHeight="1">
      <c r="A248" s="261"/>
      <c r="C248" s="136"/>
      <c r="D248" s="136"/>
      <c r="E248" s="129" t="s">
        <v>47</v>
      </c>
      <c r="F248" s="130">
        <v>39559888.890000001</v>
      </c>
      <c r="G248" s="130">
        <v>0</v>
      </c>
      <c r="I248" s="132"/>
      <c r="J248" s="132"/>
    </row>
    <row r="249" spans="1:10" s="160" customFormat="1" ht="12" customHeight="1">
      <c r="A249" s="261"/>
      <c r="B249" s="136"/>
      <c r="C249" s="136"/>
      <c r="D249" s="136"/>
      <c r="E249" s="136" t="s">
        <v>48</v>
      </c>
      <c r="F249" s="137">
        <v>0</v>
      </c>
      <c r="G249" s="138">
        <v>0</v>
      </c>
      <c r="I249" s="132"/>
      <c r="J249" s="132"/>
    </row>
    <row r="250" spans="1:10" s="160" customFormat="1" ht="12" customHeight="1">
      <c r="A250" s="261"/>
      <c r="B250" s="136"/>
      <c r="C250" s="136"/>
      <c r="D250" s="136"/>
      <c r="E250" s="129" t="s">
        <v>49</v>
      </c>
      <c r="F250" s="130">
        <v>0</v>
      </c>
      <c r="G250" s="131">
        <v>0</v>
      </c>
      <c r="I250" s="132"/>
      <c r="J250" s="161"/>
    </row>
    <row r="251" spans="1:10" s="160" customFormat="1">
      <c r="A251" s="261"/>
      <c r="B251" s="136"/>
      <c r="C251" s="136"/>
      <c r="D251" s="136"/>
      <c r="E251" s="136" t="s">
        <v>50</v>
      </c>
      <c r="F251" s="137">
        <v>0</v>
      </c>
      <c r="G251" s="138">
        <v>0</v>
      </c>
      <c r="I251" s="132"/>
      <c r="J251" s="161"/>
    </row>
    <row r="252" spans="1:10" s="160" customFormat="1">
      <c r="A252" s="261"/>
      <c r="B252" s="136"/>
      <c r="C252" s="136"/>
      <c r="D252" s="136"/>
      <c r="E252" s="113" t="s">
        <v>51</v>
      </c>
      <c r="F252" s="114">
        <v>0</v>
      </c>
      <c r="G252" s="115">
        <v>0</v>
      </c>
      <c r="I252" s="132"/>
      <c r="J252" s="161"/>
    </row>
    <row r="253" spans="1:10" s="160" customFormat="1">
      <c r="A253" s="261"/>
      <c r="B253" s="257"/>
      <c r="C253" s="136"/>
      <c r="D253" s="136"/>
      <c r="E253" s="136" t="s">
        <v>52</v>
      </c>
      <c r="F253" s="137">
        <v>0</v>
      </c>
      <c r="G253" s="138">
        <v>0</v>
      </c>
      <c r="I253" s="132"/>
      <c r="J253" s="161"/>
    </row>
    <row r="254" spans="1:10" s="160" customFormat="1">
      <c r="A254" s="261"/>
      <c r="B254" s="136"/>
      <c r="C254" s="136"/>
      <c r="D254" s="136"/>
      <c r="E254" s="129" t="s">
        <v>53</v>
      </c>
      <c r="F254" s="130">
        <v>0</v>
      </c>
      <c r="G254" s="131">
        <v>0</v>
      </c>
      <c r="I254" s="132"/>
      <c r="J254" s="161"/>
    </row>
    <row r="255" spans="1:10" s="160" customFormat="1">
      <c r="A255" s="262"/>
      <c r="B255" s="263"/>
      <c r="C255" s="264"/>
      <c r="D255" s="264"/>
      <c r="E255" s="156"/>
      <c r="F255" s="157"/>
      <c r="G255" s="158"/>
      <c r="I255" s="159"/>
      <c r="J255" s="161"/>
    </row>
    <row r="256" spans="1:10" s="160" customFormat="1">
      <c r="A256" s="160" t="s">
        <v>56</v>
      </c>
      <c r="E256" s="132"/>
      <c r="F256" s="132"/>
      <c r="G256" s="132"/>
    </row>
    <row r="265" spans="1:9">
      <c r="A265" s="21"/>
      <c r="B265" s="21"/>
      <c r="C265" s="21"/>
      <c r="D265" s="21"/>
      <c r="E265" s="21"/>
      <c r="F265" s="21"/>
      <c r="G265" s="21"/>
      <c r="H265" s="21"/>
      <c r="I265" s="21"/>
    </row>
    <row r="266" spans="1:9">
      <c r="A266" s="21"/>
      <c r="B266" s="21"/>
      <c r="C266" s="21"/>
      <c r="D266" s="21"/>
      <c r="E266" s="21"/>
      <c r="F266" s="21"/>
      <c r="G266" s="21"/>
      <c r="H266" s="21"/>
      <c r="I266" s="21"/>
    </row>
    <row r="267" spans="1:9">
      <c r="A267" s="21"/>
      <c r="B267" s="21"/>
      <c r="C267" s="21"/>
      <c r="D267" s="21"/>
      <c r="E267" s="21"/>
      <c r="F267" s="21"/>
      <c r="G267" s="21"/>
      <c r="H267" s="21"/>
      <c r="I267" s="21"/>
    </row>
    <row r="268" spans="1:9">
      <c r="A268" s="21"/>
      <c r="B268" s="21"/>
      <c r="C268" s="21"/>
      <c r="D268" s="21"/>
      <c r="E268" s="21"/>
      <c r="F268" s="21"/>
      <c r="G268" s="21"/>
      <c r="H268" s="21"/>
      <c r="I268" s="21"/>
    </row>
    <row r="269" spans="1:9">
      <c r="A269" s="21"/>
      <c r="B269" s="21"/>
      <c r="C269" s="21"/>
      <c r="D269" s="21"/>
      <c r="E269" s="21"/>
      <c r="F269" s="21"/>
      <c r="G269" s="21"/>
      <c r="H269" s="21"/>
      <c r="I269" s="21"/>
    </row>
    <row r="270" spans="1:9" ht="9">
      <c r="A270" s="671" t="s">
        <v>321</v>
      </c>
      <c r="B270" s="671"/>
      <c r="C270" s="671"/>
      <c r="D270" s="671"/>
      <c r="E270" s="671"/>
      <c r="F270" s="671"/>
      <c r="G270" s="656"/>
      <c r="H270" s="656"/>
      <c r="I270" s="622"/>
    </row>
    <row r="271" spans="1:9" ht="9">
      <c r="A271" s="671" t="s">
        <v>484</v>
      </c>
      <c r="B271" s="671"/>
      <c r="C271" s="671"/>
      <c r="D271" s="671"/>
      <c r="E271" s="671"/>
      <c r="F271" s="671"/>
      <c r="G271" s="656"/>
      <c r="H271" s="656"/>
      <c r="I271" s="656"/>
    </row>
    <row r="272" spans="1:9" ht="9">
      <c r="A272" s="671" t="s">
        <v>346</v>
      </c>
      <c r="B272" s="671"/>
      <c r="C272" s="671"/>
      <c r="D272" s="671"/>
      <c r="E272" s="671"/>
      <c r="F272" s="671"/>
      <c r="G272" s="656"/>
      <c r="H272" s="656"/>
      <c r="I272" s="656"/>
    </row>
    <row r="273" spans="1:9" ht="9">
      <c r="A273" s="671" t="s">
        <v>480</v>
      </c>
      <c r="B273" s="671"/>
      <c r="C273" s="671"/>
      <c r="D273" s="671"/>
      <c r="E273" s="671"/>
      <c r="F273" s="671"/>
      <c r="G273" s="656"/>
      <c r="H273" s="656"/>
      <c r="I273" s="656"/>
    </row>
    <row r="274" spans="1:9" ht="9">
      <c r="A274" s="686" t="s">
        <v>354</v>
      </c>
      <c r="B274" s="686"/>
      <c r="C274" s="686"/>
      <c r="D274" s="686"/>
      <c r="E274" s="686"/>
      <c r="F274" s="686"/>
      <c r="G274" s="657"/>
      <c r="H274" s="657"/>
      <c r="I274" s="657"/>
    </row>
    <row r="275" spans="1:9">
      <c r="A275" s="265"/>
      <c r="B275" s="266"/>
      <c r="C275" s="266"/>
      <c r="D275" s="266"/>
      <c r="E275" s="266"/>
      <c r="F275" s="266"/>
      <c r="G275" s="645"/>
      <c r="H275" s="645"/>
      <c r="I275" s="46"/>
    </row>
    <row r="276" spans="1:9" ht="9" thickBot="1">
      <c r="A276" s="693" t="s">
        <v>60</v>
      </c>
      <c r="B276" s="694"/>
      <c r="C276" s="694"/>
      <c r="D276" s="694"/>
      <c r="E276" s="39">
        <v>2019</v>
      </c>
      <c r="F276" s="39">
        <v>2018</v>
      </c>
      <c r="G276" s="303"/>
      <c r="H276" s="46"/>
      <c r="I276" s="524"/>
    </row>
    <row r="277" spans="1:9">
      <c r="A277" s="29"/>
      <c r="B277" s="24"/>
      <c r="C277" s="24"/>
      <c r="D277" s="24"/>
      <c r="E277" s="24"/>
      <c r="F277" s="30"/>
      <c r="G277" s="290"/>
      <c r="H277" s="31"/>
      <c r="I277" s="31"/>
    </row>
    <row r="278" spans="1:9">
      <c r="A278" s="692" t="s">
        <v>73</v>
      </c>
      <c r="B278" s="689"/>
      <c r="C278" s="689"/>
      <c r="D278" s="689"/>
      <c r="E278" s="689"/>
      <c r="F278" s="267"/>
      <c r="G278" s="303"/>
      <c r="H278" s="46"/>
      <c r="I278" s="31"/>
    </row>
    <row r="279" spans="1:9">
      <c r="A279" s="29"/>
      <c r="B279" s="24"/>
      <c r="C279" s="30"/>
      <c r="D279" s="24"/>
      <c r="E279" s="24"/>
      <c r="F279" s="268"/>
      <c r="G279" s="300"/>
      <c r="H279" s="31"/>
      <c r="I279" s="31"/>
    </row>
    <row r="280" spans="1:9">
      <c r="A280" s="689" t="s">
        <v>71</v>
      </c>
      <c r="B280" s="689"/>
      <c r="C280" s="689"/>
      <c r="D280" s="689"/>
      <c r="E280" s="114">
        <v>213234635.58000001</v>
      </c>
      <c r="F280" s="114">
        <v>338621346.80000001</v>
      </c>
      <c r="G280" s="303"/>
      <c r="H280" s="46"/>
      <c r="I280" s="524"/>
    </row>
    <row r="281" spans="1:9">
      <c r="A281" s="270"/>
      <c r="B281" s="688" t="s">
        <v>75</v>
      </c>
      <c r="C281" s="688"/>
      <c r="D281" s="688"/>
      <c r="E281" s="271">
        <v>0</v>
      </c>
      <c r="F281" s="271">
        <v>0</v>
      </c>
      <c r="G281" s="290"/>
      <c r="H281" s="31"/>
      <c r="I281" s="524"/>
    </row>
    <row r="282" spans="1:9">
      <c r="A282" s="272"/>
      <c r="B282" s="687" t="s">
        <v>77</v>
      </c>
      <c r="C282" s="687"/>
      <c r="D282" s="687"/>
      <c r="E282" s="273">
        <v>0</v>
      </c>
      <c r="F282" s="273">
        <v>0</v>
      </c>
      <c r="G282" s="290"/>
      <c r="H282" s="31"/>
      <c r="I282" s="524"/>
    </row>
    <row r="283" spans="1:9">
      <c r="A283" s="625"/>
      <c r="B283" s="688" t="s">
        <v>79</v>
      </c>
      <c r="C283" s="688"/>
      <c r="D283" s="688"/>
      <c r="E283" s="271">
        <v>0</v>
      </c>
      <c r="F283" s="271">
        <v>0</v>
      </c>
      <c r="G283" s="290"/>
      <c r="H283" s="31"/>
      <c r="I283" s="524"/>
    </row>
    <row r="284" spans="1:9">
      <c r="A284" s="624"/>
      <c r="B284" s="687" t="s">
        <v>81</v>
      </c>
      <c r="C284" s="687"/>
      <c r="D284" s="687"/>
      <c r="E284" s="273">
        <v>0</v>
      </c>
      <c r="F284" s="273">
        <v>0</v>
      </c>
      <c r="G284" s="290"/>
      <c r="H284" s="31"/>
      <c r="I284" s="524"/>
    </row>
    <row r="285" spans="1:9">
      <c r="A285" s="625"/>
      <c r="B285" s="688" t="s">
        <v>82</v>
      </c>
      <c r="C285" s="688"/>
      <c r="D285" s="688"/>
      <c r="E285" s="271">
        <v>0</v>
      </c>
      <c r="F285" s="271">
        <v>0</v>
      </c>
      <c r="G285" s="290"/>
      <c r="H285" s="31"/>
      <c r="I285" s="524"/>
    </row>
    <row r="286" spans="1:9">
      <c r="A286" s="624"/>
      <c r="B286" s="687" t="s">
        <v>83</v>
      </c>
      <c r="C286" s="687"/>
      <c r="D286" s="687"/>
      <c r="E286" s="273">
        <v>0</v>
      </c>
      <c r="F286" s="273">
        <v>0</v>
      </c>
      <c r="G286" s="290"/>
      <c r="H286" s="31"/>
      <c r="I286" s="524"/>
    </row>
    <row r="287" spans="1:9">
      <c r="A287" s="625"/>
      <c r="B287" s="688" t="s">
        <v>84</v>
      </c>
      <c r="C287" s="688"/>
      <c r="D287" s="688"/>
      <c r="E287" s="274">
        <v>134074127.92</v>
      </c>
      <c r="F287" s="274">
        <v>8195605.1100000003</v>
      </c>
      <c r="G287" s="290"/>
      <c r="H287" s="31"/>
      <c r="I287" s="524"/>
    </row>
    <row r="288" spans="1:9">
      <c r="A288" s="624"/>
      <c r="B288" s="687" t="s">
        <v>85</v>
      </c>
      <c r="C288" s="687"/>
      <c r="D288" s="687"/>
      <c r="E288" s="273">
        <v>0</v>
      </c>
      <c r="F288" s="273">
        <v>0</v>
      </c>
      <c r="G288" s="290"/>
      <c r="H288" s="31"/>
      <c r="I288" s="524"/>
    </row>
    <row r="289" spans="1:9">
      <c r="A289" s="270"/>
      <c r="B289" s="688" t="s">
        <v>87</v>
      </c>
      <c r="C289" s="688"/>
      <c r="D289" s="688"/>
      <c r="E289" s="274">
        <v>0</v>
      </c>
      <c r="F289" s="274">
        <v>0</v>
      </c>
      <c r="G289" s="290"/>
      <c r="H289" s="31"/>
      <c r="I289" s="524"/>
    </row>
    <row r="290" spans="1:9">
      <c r="A290" s="624"/>
      <c r="B290" s="687" t="s">
        <v>88</v>
      </c>
      <c r="C290" s="687"/>
      <c r="D290" s="687"/>
      <c r="E290" s="273">
        <v>76051779</v>
      </c>
      <c r="F290" s="273">
        <v>325525080.88999999</v>
      </c>
      <c r="G290" s="290"/>
      <c r="H290" s="31"/>
      <c r="I290" s="524"/>
    </row>
    <row r="291" spans="1:9">
      <c r="A291" s="270"/>
      <c r="B291" s="688" t="s">
        <v>90</v>
      </c>
      <c r="C291" s="688"/>
      <c r="D291" s="275"/>
      <c r="E291" s="274">
        <v>3108728.66</v>
      </c>
      <c r="F291" s="274">
        <v>4900660.8</v>
      </c>
      <c r="G291" s="290"/>
      <c r="H291" s="31"/>
      <c r="I291" s="524"/>
    </row>
    <row r="292" spans="1:9">
      <c r="A292" s="270"/>
      <c r="B292" s="276"/>
      <c r="C292" s="270"/>
      <c r="D292" s="270"/>
      <c r="E292" s="277"/>
      <c r="F292" s="277"/>
      <c r="G292" s="290"/>
      <c r="H292" s="31"/>
      <c r="I292" s="524"/>
    </row>
    <row r="293" spans="1:9">
      <c r="A293" s="690" t="s">
        <v>72</v>
      </c>
      <c r="B293" s="690"/>
      <c r="C293" s="690"/>
      <c r="D293" s="690"/>
      <c r="E293" s="114">
        <v>213449876.53000003</v>
      </c>
      <c r="F293" s="114">
        <v>299061458.12</v>
      </c>
      <c r="G293" s="303"/>
      <c r="H293" s="46"/>
      <c r="I293" s="524"/>
    </row>
    <row r="294" spans="1:9">
      <c r="A294" s="626"/>
      <c r="B294" s="688" t="s">
        <v>92</v>
      </c>
      <c r="C294" s="688"/>
      <c r="D294" s="688"/>
      <c r="E294" s="274">
        <v>103935337.45</v>
      </c>
      <c r="F294" s="274">
        <v>118977911.5</v>
      </c>
      <c r="G294" s="290"/>
      <c r="H294" s="31"/>
      <c r="I294" s="524"/>
    </row>
    <row r="295" spans="1:9">
      <c r="A295" s="278"/>
      <c r="B295" s="687" t="s">
        <v>93</v>
      </c>
      <c r="C295" s="687"/>
      <c r="D295" s="687"/>
      <c r="E295" s="273">
        <v>73884806.390000001</v>
      </c>
      <c r="F295" s="273">
        <v>141142639.62</v>
      </c>
      <c r="G295" s="290"/>
      <c r="H295" s="31"/>
      <c r="I295" s="524"/>
    </row>
    <row r="296" spans="1:9">
      <c r="A296" s="626"/>
      <c r="B296" s="688" t="s">
        <v>94</v>
      </c>
      <c r="C296" s="688"/>
      <c r="D296" s="688"/>
      <c r="E296" s="274">
        <v>30881178.640000001</v>
      </c>
      <c r="F296" s="274">
        <v>33469573</v>
      </c>
      <c r="G296" s="290"/>
      <c r="H296" s="31"/>
      <c r="I296" s="524"/>
    </row>
    <row r="297" spans="1:9">
      <c r="A297" s="272"/>
      <c r="B297" s="687" t="s">
        <v>96</v>
      </c>
      <c r="C297" s="687"/>
      <c r="D297" s="687"/>
      <c r="E297" s="273">
        <v>0</v>
      </c>
      <c r="F297" s="273">
        <v>0</v>
      </c>
      <c r="G297" s="290"/>
      <c r="H297" s="31"/>
      <c r="I297" s="524"/>
    </row>
    <row r="298" spans="1:9">
      <c r="A298" s="626"/>
      <c r="B298" s="688" t="s">
        <v>98</v>
      </c>
      <c r="C298" s="688"/>
      <c r="D298" s="688"/>
      <c r="E298" s="274">
        <v>0</v>
      </c>
      <c r="F298" s="274">
        <v>0</v>
      </c>
      <c r="G298" s="290"/>
      <c r="H298" s="31"/>
      <c r="I298" s="524"/>
    </row>
    <row r="299" spans="1:9">
      <c r="A299" s="278"/>
      <c r="B299" s="687" t="s">
        <v>100</v>
      </c>
      <c r="C299" s="687"/>
      <c r="D299" s="687"/>
      <c r="E299" s="273">
        <v>0</v>
      </c>
      <c r="F299" s="273">
        <v>0</v>
      </c>
      <c r="G299" s="290"/>
      <c r="H299" s="31"/>
      <c r="I299" s="524"/>
    </row>
    <row r="300" spans="1:9">
      <c r="A300" s="626"/>
      <c r="B300" s="688" t="s">
        <v>101</v>
      </c>
      <c r="C300" s="688"/>
      <c r="D300" s="688"/>
      <c r="E300" s="271">
        <v>0</v>
      </c>
      <c r="F300" s="271">
        <v>0</v>
      </c>
      <c r="G300" s="290"/>
      <c r="H300" s="31"/>
      <c r="I300" s="524"/>
    </row>
    <row r="301" spans="1:9">
      <c r="A301" s="278"/>
      <c r="B301" s="687" t="s">
        <v>102</v>
      </c>
      <c r="C301" s="687"/>
      <c r="D301" s="687"/>
      <c r="E301" s="273">
        <v>0</v>
      </c>
      <c r="F301" s="273">
        <v>0</v>
      </c>
      <c r="G301" s="290"/>
      <c r="H301" s="31"/>
      <c r="I301" s="524"/>
    </row>
    <row r="302" spans="1:9">
      <c r="A302" s="626"/>
      <c r="B302" s="688" t="s">
        <v>103</v>
      </c>
      <c r="C302" s="688"/>
      <c r="D302" s="688"/>
      <c r="E302" s="271">
        <v>0</v>
      </c>
      <c r="F302" s="271">
        <v>0</v>
      </c>
      <c r="G302" s="290"/>
      <c r="H302" s="31"/>
      <c r="I302" s="524"/>
    </row>
    <row r="303" spans="1:9">
      <c r="A303" s="278"/>
      <c r="B303" s="687" t="s">
        <v>104</v>
      </c>
      <c r="C303" s="687"/>
      <c r="D303" s="687"/>
      <c r="E303" s="273">
        <v>0</v>
      </c>
      <c r="F303" s="273">
        <v>0</v>
      </c>
      <c r="G303" s="290"/>
      <c r="H303" s="31"/>
      <c r="I303" s="524"/>
    </row>
    <row r="304" spans="1:9">
      <c r="A304" s="626"/>
      <c r="B304" s="688" t="s">
        <v>106</v>
      </c>
      <c r="C304" s="688"/>
      <c r="D304" s="688"/>
      <c r="E304" s="271">
        <v>0</v>
      </c>
      <c r="F304" s="271">
        <v>0</v>
      </c>
      <c r="G304" s="290"/>
      <c r="H304" s="31"/>
      <c r="I304" s="524"/>
    </row>
    <row r="305" spans="1:9">
      <c r="A305" s="278"/>
      <c r="B305" s="687" t="s">
        <v>107</v>
      </c>
      <c r="C305" s="687"/>
      <c r="D305" s="687"/>
      <c r="E305" s="273">
        <v>0</v>
      </c>
      <c r="F305" s="273">
        <v>0</v>
      </c>
      <c r="G305" s="290"/>
      <c r="H305" s="31"/>
      <c r="I305" s="524"/>
    </row>
    <row r="306" spans="1:9">
      <c r="A306" s="626"/>
      <c r="B306" s="688" t="s">
        <v>108</v>
      </c>
      <c r="C306" s="688"/>
      <c r="D306" s="688"/>
      <c r="E306" s="271">
        <v>0</v>
      </c>
      <c r="F306" s="271">
        <v>0</v>
      </c>
      <c r="G306" s="290"/>
      <c r="H306" s="31"/>
      <c r="I306" s="524"/>
    </row>
    <row r="307" spans="1:9">
      <c r="A307" s="272"/>
      <c r="B307" s="687" t="s">
        <v>109</v>
      </c>
      <c r="C307" s="687"/>
      <c r="D307" s="687"/>
      <c r="E307" s="273">
        <v>0</v>
      </c>
      <c r="F307" s="273">
        <v>0</v>
      </c>
      <c r="G307" s="290"/>
      <c r="H307" s="31"/>
      <c r="I307" s="524"/>
    </row>
    <row r="308" spans="1:9">
      <c r="A308" s="626"/>
      <c r="B308" s="688" t="s">
        <v>110</v>
      </c>
      <c r="C308" s="688"/>
      <c r="D308" s="688"/>
      <c r="E308" s="271">
        <v>0</v>
      </c>
      <c r="F308" s="271">
        <v>0</v>
      </c>
      <c r="G308" s="290"/>
      <c r="H308" s="31"/>
      <c r="I308" s="524"/>
    </row>
    <row r="309" spans="1:9">
      <c r="A309" s="278"/>
      <c r="B309" s="687" t="s">
        <v>111</v>
      </c>
      <c r="C309" s="687"/>
      <c r="D309" s="687"/>
      <c r="E309" s="273">
        <v>4748554.05</v>
      </c>
      <c r="F309" s="273">
        <v>5471334</v>
      </c>
      <c r="G309" s="290"/>
      <c r="H309" s="31"/>
      <c r="I309" s="524"/>
    </row>
    <row r="310" spans="1:9">
      <c r="A310" s="279"/>
      <c r="B310" s="30"/>
      <c r="C310" s="30"/>
      <c r="D310" s="30"/>
      <c r="E310" s="30"/>
      <c r="F310" s="30"/>
      <c r="G310" s="290"/>
      <c r="H310" s="31"/>
      <c r="I310" s="524"/>
    </row>
    <row r="311" spans="1:9">
      <c r="A311" s="689" t="s">
        <v>113</v>
      </c>
      <c r="B311" s="689"/>
      <c r="C311" s="689"/>
      <c r="D311" s="689"/>
      <c r="E311" s="280">
        <v>-215240.95000001788</v>
      </c>
      <c r="F311" s="280">
        <v>39559888.680000007</v>
      </c>
      <c r="G311" s="646"/>
      <c r="H311" s="642"/>
      <c r="I311" s="524"/>
    </row>
    <row r="312" spans="1:9">
      <c r="A312" s="281"/>
      <c r="B312" s="279"/>
      <c r="C312" s="279"/>
      <c r="D312" s="279"/>
      <c r="E312" s="279"/>
      <c r="F312" s="282"/>
      <c r="G312" s="647"/>
      <c r="H312" s="643"/>
      <c r="I312" s="643"/>
    </row>
    <row r="313" spans="1:9">
      <c r="A313" s="692" t="s">
        <v>74</v>
      </c>
      <c r="B313" s="689"/>
      <c r="C313" s="689"/>
      <c r="D313" s="689"/>
      <c r="E313" s="689"/>
      <c r="F313" s="113"/>
      <c r="G313" s="648"/>
      <c r="H313" s="644"/>
      <c r="I313" s="642"/>
    </row>
    <row r="314" spans="1:9">
      <c r="A314" s="281"/>
      <c r="B314" s="30"/>
      <c r="C314" s="24"/>
      <c r="D314" s="24"/>
      <c r="E314" s="24"/>
      <c r="F314" s="24"/>
      <c r="G314" s="649"/>
      <c r="H314" s="135"/>
      <c r="I314" s="643"/>
    </row>
    <row r="315" spans="1:9">
      <c r="A315" s="689" t="s">
        <v>71</v>
      </c>
      <c r="B315" s="689"/>
      <c r="C315" s="689"/>
      <c r="D315" s="689"/>
      <c r="E315" s="114">
        <v>4748554.05</v>
      </c>
      <c r="F315" s="114">
        <v>27074259.449999999</v>
      </c>
      <c r="G315" s="650"/>
      <c r="H315" s="642"/>
      <c r="I315" s="524"/>
    </row>
    <row r="316" spans="1:9">
      <c r="A316" s="276"/>
      <c r="B316" s="688" t="s">
        <v>76</v>
      </c>
      <c r="C316" s="688"/>
      <c r="D316" s="688"/>
      <c r="E316" s="274">
        <v>0</v>
      </c>
      <c r="F316" s="271">
        <v>21602925.91</v>
      </c>
      <c r="G316" s="651"/>
      <c r="H316" s="643"/>
      <c r="I316" s="524"/>
    </row>
    <row r="317" spans="1:9">
      <c r="A317" s="284"/>
      <c r="B317" s="687" t="s">
        <v>78</v>
      </c>
      <c r="C317" s="687"/>
      <c r="D317" s="687"/>
      <c r="E317" s="273">
        <v>0</v>
      </c>
      <c r="F317" s="273">
        <v>0</v>
      </c>
      <c r="G317" s="651"/>
      <c r="H317" s="643"/>
      <c r="I317" s="524"/>
    </row>
    <row r="318" spans="1:9">
      <c r="A318" s="276"/>
      <c r="B318" s="688" t="s">
        <v>80</v>
      </c>
      <c r="C318" s="688"/>
      <c r="D318" s="688"/>
      <c r="E318" s="271">
        <v>4748554.05</v>
      </c>
      <c r="F318" s="271">
        <v>5471333.54</v>
      </c>
      <c r="G318" s="651"/>
      <c r="H318" s="643"/>
      <c r="I318" s="524"/>
    </row>
    <row r="319" spans="1:9">
      <c r="A319" s="276"/>
      <c r="B319" s="285"/>
      <c r="C319" s="276"/>
      <c r="D319" s="276"/>
      <c r="E319" s="276"/>
      <c r="F319" s="30"/>
      <c r="G319" s="290"/>
      <c r="H319" s="643"/>
      <c r="I319" s="524"/>
    </row>
    <row r="320" spans="1:9">
      <c r="A320" s="689" t="s">
        <v>72</v>
      </c>
      <c r="B320" s="689"/>
      <c r="C320" s="689"/>
      <c r="D320" s="689"/>
      <c r="E320" s="114">
        <v>173744.8</v>
      </c>
      <c r="F320" s="114">
        <v>47080371.539999992</v>
      </c>
      <c r="G320" s="650"/>
      <c r="H320" s="642"/>
      <c r="I320" s="524"/>
    </row>
    <row r="321" spans="1:9">
      <c r="A321" s="276"/>
      <c r="B321" s="688" t="s">
        <v>76</v>
      </c>
      <c r="C321" s="688"/>
      <c r="D321" s="688"/>
      <c r="E321" s="271">
        <v>0</v>
      </c>
      <c r="F321" s="271">
        <v>39999994.739999995</v>
      </c>
      <c r="G321" s="651"/>
      <c r="H321" s="643"/>
      <c r="I321" s="524"/>
    </row>
    <row r="322" spans="1:9">
      <c r="A322" s="284"/>
      <c r="B322" s="687" t="s">
        <v>78</v>
      </c>
      <c r="C322" s="687"/>
      <c r="D322" s="687"/>
      <c r="E322" s="273">
        <v>173744.8</v>
      </c>
      <c r="F322" s="273">
        <v>7080376.7999999998</v>
      </c>
      <c r="G322" s="651"/>
      <c r="H322" s="643"/>
      <c r="I322" s="524"/>
    </row>
    <row r="323" spans="1:9">
      <c r="A323" s="276"/>
      <c r="B323" s="688" t="s">
        <v>86</v>
      </c>
      <c r="C323" s="688"/>
      <c r="D323" s="688"/>
      <c r="E323" s="271">
        <v>0</v>
      </c>
      <c r="F323" s="271">
        <v>0</v>
      </c>
      <c r="G323" s="651"/>
      <c r="H323" s="643"/>
      <c r="I323" s="524"/>
    </row>
    <row r="324" spans="1:9">
      <c r="A324" s="281"/>
      <c r="B324" s="276"/>
      <c r="C324" s="285"/>
      <c r="D324" s="276"/>
      <c r="E324" s="276"/>
      <c r="F324" s="31"/>
      <c r="G324" s="290"/>
      <c r="H324" s="35"/>
      <c r="I324" s="643"/>
    </row>
    <row r="325" spans="1:9" ht="8.25" customHeight="1">
      <c r="A325" s="639" t="s">
        <v>89</v>
      </c>
      <c r="B325" s="640"/>
      <c r="C325" s="640"/>
      <c r="D325" s="640"/>
      <c r="E325" s="114">
        <v>4574809.25</v>
      </c>
      <c r="F325" s="114">
        <v>-20006112.089999992</v>
      </c>
      <c r="G325" s="650"/>
      <c r="H325" s="642"/>
      <c r="I325" s="524"/>
    </row>
    <row r="326" spans="1:9">
      <c r="A326" s="281"/>
      <c r="B326" s="279"/>
      <c r="C326" s="279"/>
      <c r="D326" s="279"/>
      <c r="E326" s="279"/>
      <c r="F326" s="282"/>
      <c r="G326" s="647"/>
      <c r="H326" s="643"/>
      <c r="I326" s="643"/>
    </row>
    <row r="327" spans="1:9">
      <c r="A327" s="691" t="s">
        <v>91</v>
      </c>
      <c r="B327" s="690"/>
      <c r="C327" s="690"/>
      <c r="D327" s="690"/>
      <c r="E327" s="690"/>
      <c r="F327" s="283"/>
      <c r="G327" s="648"/>
      <c r="H327" s="642"/>
      <c r="I327" s="642"/>
    </row>
    <row r="328" spans="1:9">
      <c r="A328" s="286"/>
      <c r="B328" s="270"/>
      <c r="C328" s="270"/>
      <c r="D328" s="270"/>
      <c r="E328" s="270"/>
      <c r="F328" s="135"/>
      <c r="G328" s="649"/>
      <c r="H328" s="643"/>
      <c r="I328" s="643"/>
    </row>
    <row r="329" spans="1:9">
      <c r="A329" s="287"/>
      <c r="B329" s="640" t="s">
        <v>71</v>
      </c>
      <c r="C329" s="640"/>
      <c r="D329" s="640"/>
      <c r="E329" s="114">
        <v>13030843.869999975</v>
      </c>
      <c r="F329" s="114">
        <v>1692819.44000001</v>
      </c>
      <c r="G329" s="646"/>
      <c r="H329" s="642"/>
      <c r="I329" s="524"/>
    </row>
    <row r="330" spans="1:9">
      <c r="A330" s="286"/>
      <c r="B330" s="625" t="s">
        <v>95</v>
      </c>
      <c r="C330" s="625"/>
      <c r="D330" s="625"/>
      <c r="E330" s="170">
        <v>0</v>
      </c>
      <c r="F330" s="274">
        <v>0</v>
      </c>
      <c r="G330" s="652"/>
      <c r="H330" s="643"/>
      <c r="I330" s="643"/>
    </row>
    <row r="331" spans="1:9">
      <c r="A331" s="278"/>
      <c r="B331" s="687" t="s">
        <v>97</v>
      </c>
      <c r="C331" s="687"/>
      <c r="D331" s="687"/>
      <c r="E331" s="273">
        <v>0</v>
      </c>
      <c r="F331" s="273">
        <v>0</v>
      </c>
      <c r="G331" s="653"/>
      <c r="H331" s="643"/>
      <c r="I331" s="524"/>
    </row>
    <row r="332" spans="1:9">
      <c r="A332" s="626"/>
      <c r="B332" s="688" t="s">
        <v>99</v>
      </c>
      <c r="C332" s="688"/>
      <c r="D332" s="688"/>
      <c r="E332" s="274">
        <v>0</v>
      </c>
      <c r="F332" s="271">
        <v>0</v>
      </c>
      <c r="G332" s="653"/>
      <c r="H332" s="643"/>
      <c r="I332" s="524"/>
    </row>
    <row r="333" spans="1:9">
      <c r="A333" s="288"/>
      <c r="B333" s="687" t="s">
        <v>339</v>
      </c>
      <c r="C333" s="687"/>
      <c r="D333" s="687"/>
      <c r="E333" s="273">
        <v>13030843.869999975</v>
      </c>
      <c r="F333" s="273">
        <v>1692819.44000001</v>
      </c>
      <c r="G333" s="653"/>
      <c r="H333" s="643"/>
      <c r="I333" s="524"/>
    </row>
    <row r="334" spans="1:9">
      <c r="A334" s="285"/>
      <c r="B334" s="276"/>
      <c r="C334" s="276"/>
      <c r="D334" s="276"/>
      <c r="E334" s="31"/>
      <c r="F334" s="30"/>
      <c r="G334" s="653"/>
      <c r="H334" s="643"/>
      <c r="I334" s="524"/>
    </row>
    <row r="335" spans="1:9">
      <c r="A335" s="690" t="s">
        <v>72</v>
      </c>
      <c r="B335" s="690"/>
      <c r="C335" s="690"/>
      <c r="D335" s="690"/>
      <c r="E335" s="114">
        <v>30390411.25</v>
      </c>
      <c r="F335" s="114">
        <v>11358207.01</v>
      </c>
      <c r="G335" s="646"/>
      <c r="H335" s="642"/>
      <c r="I335" s="524"/>
    </row>
    <row r="336" spans="1:9">
      <c r="A336" s="276"/>
      <c r="B336" s="688" t="s">
        <v>105</v>
      </c>
      <c r="C336" s="688"/>
      <c r="D336" s="688"/>
      <c r="E336" s="274">
        <v>0</v>
      </c>
      <c r="F336" s="271">
        <v>0</v>
      </c>
      <c r="G336" s="653"/>
      <c r="H336" s="643"/>
      <c r="I336" s="524"/>
    </row>
    <row r="337" spans="1:9">
      <c r="A337" s="284"/>
      <c r="B337" s="687" t="s">
        <v>97</v>
      </c>
      <c r="C337" s="687"/>
      <c r="D337" s="687"/>
      <c r="E337" s="273">
        <v>0</v>
      </c>
      <c r="F337" s="273">
        <v>0</v>
      </c>
      <c r="G337" s="653"/>
      <c r="H337" s="643"/>
      <c r="I337" s="524"/>
    </row>
    <row r="338" spans="1:9">
      <c r="A338" s="626"/>
      <c r="B338" s="688" t="s">
        <v>99</v>
      </c>
      <c r="C338" s="688"/>
      <c r="D338" s="688"/>
      <c r="E338" s="274">
        <v>0</v>
      </c>
      <c r="F338" s="271">
        <v>0</v>
      </c>
      <c r="G338" s="653"/>
      <c r="H338" s="643"/>
      <c r="I338" s="524"/>
    </row>
    <row r="339" spans="1:9">
      <c r="A339" s="278"/>
      <c r="B339" s="687" t="s">
        <v>340</v>
      </c>
      <c r="C339" s="687"/>
      <c r="D339" s="687"/>
      <c r="E339" s="273">
        <v>30390411.25</v>
      </c>
      <c r="F339" s="273">
        <v>11358207.01</v>
      </c>
      <c r="G339" s="653"/>
      <c r="H339" s="643"/>
      <c r="I339" s="524"/>
    </row>
    <row r="340" spans="1:9">
      <c r="A340" s="268"/>
      <c r="B340" s="30"/>
      <c r="C340" s="30"/>
      <c r="D340" s="30"/>
      <c r="E340" s="31"/>
      <c r="F340" s="30"/>
      <c r="G340" s="653"/>
      <c r="H340" s="643"/>
      <c r="I340" s="524"/>
    </row>
    <row r="341" spans="1:9">
      <c r="A341" s="689" t="s">
        <v>112</v>
      </c>
      <c r="B341" s="689"/>
      <c r="C341" s="689"/>
      <c r="D341" s="689"/>
      <c r="E341" s="114">
        <v>-17359567.380000025</v>
      </c>
      <c r="F341" s="114">
        <v>-9665387.5699999891</v>
      </c>
      <c r="G341" s="646"/>
      <c r="H341" s="642"/>
      <c r="I341" s="524"/>
    </row>
    <row r="342" spans="1:9">
      <c r="A342" s="279"/>
      <c r="B342" s="279"/>
      <c r="C342" s="279"/>
      <c r="D342" s="279"/>
      <c r="E342" s="282"/>
      <c r="F342" s="282"/>
      <c r="G342" s="653"/>
      <c r="H342" s="643"/>
      <c r="I342" s="524"/>
    </row>
    <row r="343" spans="1:9" ht="8.25" customHeight="1">
      <c r="A343" s="641" t="s">
        <v>114</v>
      </c>
      <c r="B343" s="640"/>
      <c r="C343" s="640"/>
      <c r="D343" s="640"/>
      <c r="E343" s="280">
        <v>-12999999.080000043</v>
      </c>
      <c r="F343" s="280">
        <v>9888389.0200000256</v>
      </c>
      <c r="G343" s="646"/>
      <c r="H343" s="642"/>
      <c r="I343" s="524"/>
    </row>
    <row r="344" spans="1:9">
      <c r="A344" s="281"/>
      <c r="B344" s="279"/>
      <c r="C344" s="279"/>
      <c r="D344" s="279"/>
      <c r="E344" s="279"/>
      <c r="F344" s="282"/>
      <c r="G344" s="647"/>
      <c r="H344" s="643"/>
      <c r="I344" s="643"/>
    </row>
    <row r="345" spans="1:9" ht="8.25" customHeight="1">
      <c r="A345" s="639" t="s">
        <v>115</v>
      </c>
      <c r="B345" s="640"/>
      <c r="C345" s="640"/>
      <c r="D345" s="640"/>
      <c r="E345" s="289">
        <v>20765826.420000002</v>
      </c>
      <c r="F345" s="289">
        <v>10877437.189999999</v>
      </c>
      <c r="G345" s="646"/>
      <c r="H345" s="642"/>
      <c r="I345" s="524"/>
    </row>
    <row r="346" spans="1:9" ht="8.25" customHeight="1">
      <c r="A346" s="639" t="s">
        <v>116</v>
      </c>
      <c r="B346" s="640"/>
      <c r="C346" s="640"/>
      <c r="D346" s="640"/>
      <c r="E346" s="122">
        <v>7765827.3399999589</v>
      </c>
      <c r="F346" s="122">
        <v>20765826.210000023</v>
      </c>
      <c r="G346" s="646"/>
      <c r="H346" s="642"/>
      <c r="I346" s="524"/>
    </row>
    <row r="347" spans="1:9">
      <c r="A347" s="654"/>
      <c r="B347" s="270"/>
      <c r="C347" s="270"/>
      <c r="D347" s="270"/>
      <c r="E347" s="270"/>
      <c r="F347" s="270"/>
      <c r="G347" s="654"/>
      <c r="H347" s="270"/>
      <c r="I347" s="270"/>
    </row>
    <row r="348" spans="1:9">
      <c r="A348" s="291"/>
      <c r="B348" s="292"/>
      <c r="C348" s="292"/>
      <c r="D348" s="292"/>
      <c r="E348" s="292"/>
      <c r="F348" s="293"/>
      <c r="G348" s="655"/>
      <c r="H348" s="275"/>
      <c r="I348" s="275"/>
    </row>
    <row r="349" spans="1:9" ht="8.25" customHeight="1">
      <c r="A349" s="24" t="s">
        <v>117</v>
      </c>
      <c r="B349" s="24"/>
      <c r="C349" s="24"/>
      <c r="D349" s="24"/>
      <c r="E349" s="24"/>
      <c r="F349" s="24"/>
      <c r="G349" s="24"/>
      <c r="H349" s="24"/>
      <c r="I349" s="24"/>
    </row>
    <row r="357" spans="1:5" ht="12.75">
      <c r="A357"/>
      <c r="B357"/>
      <c r="C357"/>
      <c r="D357"/>
      <c r="E357"/>
    </row>
    <row r="358" spans="1:5" ht="12.75">
      <c r="A358"/>
      <c r="B358"/>
      <c r="C358"/>
      <c r="D358"/>
      <c r="E358"/>
    </row>
    <row r="359" spans="1:5" ht="12.75">
      <c r="A359"/>
      <c r="B359"/>
      <c r="C359"/>
      <c r="D359"/>
      <c r="E359"/>
    </row>
    <row r="360" spans="1:5" ht="12.75">
      <c r="A360"/>
      <c r="B360"/>
      <c r="C360"/>
      <c r="D360"/>
      <c r="E360"/>
    </row>
    <row r="361" spans="1:5" ht="11.25">
      <c r="A361" s="682" t="s">
        <v>321</v>
      </c>
      <c r="B361" s="682"/>
      <c r="C361" s="682"/>
      <c r="D361" s="682"/>
      <c r="E361" s="682"/>
    </row>
    <row r="362" spans="1:5" ht="11.25">
      <c r="A362" s="683" t="s">
        <v>484</v>
      </c>
      <c r="B362" s="683"/>
      <c r="C362" s="683"/>
      <c r="D362" s="683"/>
      <c r="E362" s="683"/>
    </row>
    <row r="363" spans="1:5" ht="11.25">
      <c r="A363" s="683" t="s">
        <v>345</v>
      </c>
      <c r="B363" s="683"/>
      <c r="C363" s="683"/>
      <c r="D363" s="683"/>
      <c r="E363" s="683"/>
    </row>
    <row r="364" spans="1:5" ht="11.25">
      <c r="A364" s="684" t="s">
        <v>481</v>
      </c>
      <c r="B364" s="684"/>
      <c r="C364" s="684"/>
      <c r="D364" s="684"/>
      <c r="E364" s="684"/>
    </row>
    <row r="365" spans="1:5" ht="11.25">
      <c r="A365" s="685"/>
      <c r="B365" s="685"/>
      <c r="C365" s="685"/>
      <c r="D365" s="685"/>
      <c r="E365" s="685"/>
    </row>
    <row r="366" spans="1:5" ht="11.25">
      <c r="A366" s="658"/>
      <c r="B366" s="658"/>
      <c r="C366" s="658"/>
      <c r="D366" s="658"/>
      <c r="E366" s="658"/>
    </row>
    <row r="367" spans="1:5" ht="39" customHeight="1">
      <c r="A367" s="675" t="s">
        <v>497</v>
      </c>
      <c r="B367" s="676"/>
      <c r="C367" s="676"/>
      <c r="D367" s="676"/>
      <c r="E367" s="677"/>
    </row>
    <row r="368" spans="1:5" ht="11.25">
      <c r="A368" s="659"/>
      <c r="B368" s="660"/>
      <c r="C368" s="660"/>
      <c r="D368" s="660"/>
      <c r="E368" s="661"/>
    </row>
    <row r="369" spans="1:5" ht="32.25" customHeight="1">
      <c r="A369" s="678" t="s">
        <v>322</v>
      </c>
      <c r="B369" s="679"/>
      <c r="C369" s="679"/>
      <c r="D369" s="679"/>
      <c r="E369" s="680"/>
    </row>
    <row r="370" spans="1:5" ht="11.25">
      <c r="A370" s="662"/>
      <c r="B370" s="663"/>
      <c r="C370" s="663"/>
      <c r="D370" s="663"/>
      <c r="E370" s="664"/>
    </row>
    <row r="371" spans="1:5" ht="36" customHeight="1">
      <c r="A371" s="678" t="s">
        <v>498</v>
      </c>
      <c r="B371" s="679"/>
      <c r="C371" s="679"/>
      <c r="D371" s="679"/>
      <c r="E371" s="680"/>
    </row>
    <row r="372" spans="1:5" ht="12.75">
      <c r="A372" s="47"/>
      <c r="B372" s="6"/>
      <c r="C372" s="6"/>
      <c r="D372" s="6"/>
      <c r="E372" s="48"/>
    </row>
    <row r="373" spans="1:5" ht="12.75">
      <c r="A373" s="47"/>
      <c r="B373" s="6"/>
      <c r="C373" s="6"/>
      <c r="D373" s="6"/>
      <c r="E373" s="48"/>
    </row>
    <row r="374" spans="1:5" ht="12.75">
      <c r="A374" s="47"/>
      <c r="B374" s="6"/>
      <c r="C374" s="6"/>
      <c r="D374" s="6"/>
      <c r="E374" s="48"/>
    </row>
    <row r="375" spans="1:5" ht="12.75">
      <c r="A375" s="47"/>
      <c r="B375" s="6"/>
      <c r="C375" s="6"/>
      <c r="D375" s="6"/>
      <c r="E375" s="48"/>
    </row>
    <row r="376" spans="1:5" ht="12.75">
      <c r="A376" s="47"/>
      <c r="B376" s="6"/>
      <c r="C376" s="6"/>
      <c r="D376" s="6"/>
      <c r="E376" s="48"/>
    </row>
    <row r="377" spans="1:5" ht="12.75">
      <c r="A377" s="47"/>
      <c r="B377" s="6"/>
      <c r="C377" s="6"/>
      <c r="D377" s="6"/>
      <c r="E377" s="48"/>
    </row>
    <row r="378" spans="1:5" ht="12.75">
      <c r="A378" s="47"/>
      <c r="B378" s="6"/>
      <c r="C378" s="6"/>
      <c r="D378" s="6"/>
      <c r="E378" s="48"/>
    </row>
    <row r="379" spans="1:5" ht="12.75">
      <c r="A379" s="47"/>
      <c r="B379" s="6"/>
      <c r="C379" s="6"/>
      <c r="D379" s="6"/>
      <c r="E379" s="48"/>
    </row>
    <row r="380" spans="1:5" ht="12.75">
      <c r="A380" s="47"/>
      <c r="B380" s="6"/>
      <c r="C380" s="6"/>
      <c r="D380" s="6"/>
      <c r="E380" s="48"/>
    </row>
    <row r="381" spans="1:5" ht="12.75">
      <c r="A381" s="47"/>
      <c r="B381" s="6"/>
      <c r="C381" s="6"/>
      <c r="D381" s="6"/>
      <c r="E381" s="48"/>
    </row>
    <row r="382" spans="1:5" ht="12.75">
      <c r="A382" s="47"/>
      <c r="B382" s="6"/>
      <c r="C382" s="6"/>
      <c r="D382" s="6"/>
      <c r="E382" s="48"/>
    </row>
    <row r="383" spans="1:5" ht="12.75">
      <c r="A383" s="47"/>
      <c r="B383" s="6"/>
      <c r="C383" s="6"/>
      <c r="D383" s="6"/>
      <c r="E383" s="48"/>
    </row>
    <row r="384" spans="1:5" ht="12.75">
      <c r="A384" s="47"/>
      <c r="B384" s="6"/>
      <c r="C384" s="6"/>
      <c r="D384" s="6"/>
      <c r="E384" s="48"/>
    </row>
    <row r="385" spans="1:5" ht="12.75">
      <c r="A385" s="47"/>
      <c r="B385" s="6"/>
      <c r="C385" s="6"/>
      <c r="D385" s="6"/>
      <c r="E385" s="48"/>
    </row>
    <row r="386" spans="1:5" ht="12.75">
      <c r="A386" s="47"/>
      <c r="B386" s="6"/>
      <c r="C386" s="6"/>
      <c r="D386" s="6"/>
      <c r="E386" s="48"/>
    </row>
    <row r="387" spans="1:5" ht="12.75">
      <c r="A387" s="47"/>
      <c r="B387" s="6"/>
      <c r="C387" s="6"/>
      <c r="D387" s="6"/>
      <c r="E387" s="48"/>
    </row>
    <row r="388" spans="1:5" ht="12.75">
      <c r="A388" s="47"/>
      <c r="B388" s="6"/>
      <c r="C388" s="6"/>
      <c r="D388" s="6"/>
      <c r="E388" s="48"/>
    </row>
    <row r="389" spans="1:5" ht="12.75">
      <c r="A389" s="47"/>
      <c r="B389" s="6"/>
      <c r="C389" s="6"/>
      <c r="D389" s="6"/>
      <c r="E389" s="48"/>
    </row>
    <row r="390" spans="1:5" ht="12.75">
      <c r="A390" s="47"/>
      <c r="B390" s="6"/>
      <c r="C390" s="6"/>
      <c r="D390" s="6"/>
      <c r="E390" s="48"/>
    </row>
    <row r="391" spans="1:5" ht="12.75">
      <c r="A391" s="47"/>
      <c r="B391" s="6"/>
      <c r="C391" s="6"/>
      <c r="D391" s="6"/>
      <c r="E391" s="48"/>
    </row>
    <row r="392" spans="1:5" ht="12.75">
      <c r="A392" s="47"/>
      <c r="B392" s="6"/>
      <c r="C392" s="6"/>
      <c r="D392" s="6"/>
      <c r="E392" s="48"/>
    </row>
    <row r="393" spans="1:5" ht="12.75">
      <c r="A393" s="47"/>
      <c r="B393" s="6"/>
      <c r="C393" s="6"/>
      <c r="D393" s="6"/>
      <c r="E393" s="48"/>
    </row>
    <row r="394" spans="1:5" ht="12.75">
      <c r="A394" s="47"/>
      <c r="B394" s="6"/>
      <c r="C394" s="6"/>
      <c r="D394" s="6"/>
      <c r="E394" s="48"/>
    </row>
    <row r="395" spans="1:5" ht="12.75">
      <c r="A395" s="47"/>
      <c r="B395" s="6"/>
      <c r="C395" s="6"/>
      <c r="D395" s="6"/>
      <c r="E395" s="48"/>
    </row>
    <row r="396" spans="1:5" ht="12.75">
      <c r="A396" s="47"/>
      <c r="B396" s="6"/>
      <c r="C396" s="6"/>
      <c r="D396" s="6"/>
      <c r="E396" s="48"/>
    </row>
    <row r="397" spans="1:5" ht="12.75">
      <c r="A397" s="47"/>
      <c r="B397" s="6"/>
      <c r="C397" s="6"/>
      <c r="D397" s="6"/>
      <c r="E397" s="48"/>
    </row>
    <row r="398" spans="1:5" ht="12.75">
      <c r="A398" s="47"/>
      <c r="B398" s="6"/>
      <c r="C398" s="6"/>
      <c r="D398" s="6"/>
      <c r="E398" s="48"/>
    </row>
    <row r="399" spans="1:5" ht="12.75">
      <c r="A399" s="47"/>
      <c r="B399" s="6"/>
      <c r="C399" s="6"/>
      <c r="D399" s="6"/>
      <c r="E399" s="48"/>
    </row>
    <row r="400" spans="1:5" ht="12.75">
      <c r="A400" s="49"/>
      <c r="B400" s="50"/>
      <c r="C400" s="50"/>
      <c r="D400" s="50"/>
      <c r="E400" s="51"/>
    </row>
    <row r="401" spans="1:6" ht="12.75">
      <c r="A401"/>
      <c r="B401"/>
      <c r="C401"/>
      <c r="D401"/>
      <c r="E401"/>
    </row>
    <row r="402" spans="1:6">
      <c r="A402" s="681" t="s">
        <v>117</v>
      </c>
      <c r="B402" s="681"/>
      <c r="C402" s="681"/>
      <c r="D402" s="681"/>
      <c r="E402" s="681"/>
    </row>
    <row r="408" spans="1:6">
      <c r="A408" s="160"/>
      <c r="B408" s="160"/>
      <c r="C408" s="160"/>
      <c r="D408" s="160"/>
      <c r="E408" s="160"/>
      <c r="F408" s="160"/>
    </row>
    <row r="409" spans="1:6">
      <c r="A409" s="160"/>
      <c r="B409" s="160"/>
      <c r="C409" s="160"/>
      <c r="D409" s="160"/>
      <c r="E409" s="160"/>
      <c r="F409" s="160"/>
    </row>
    <row r="410" spans="1:6" ht="9">
      <c r="A410" s="674" t="s">
        <v>321</v>
      </c>
      <c r="B410" s="674"/>
      <c r="C410" s="674"/>
      <c r="D410" s="674"/>
      <c r="E410" s="674"/>
      <c r="F410" s="674"/>
    </row>
    <row r="411" spans="1:6" ht="9">
      <c r="A411" s="674" t="s">
        <v>484</v>
      </c>
      <c r="B411" s="674"/>
      <c r="C411" s="674"/>
      <c r="D411" s="674"/>
      <c r="E411" s="674"/>
      <c r="F411" s="674"/>
    </row>
    <row r="412" spans="1:6" ht="9">
      <c r="A412" s="674" t="s">
        <v>347</v>
      </c>
      <c r="B412" s="674"/>
      <c r="C412" s="674"/>
      <c r="D412" s="674"/>
      <c r="E412" s="674"/>
      <c r="F412" s="674"/>
    </row>
    <row r="413" spans="1:6" ht="9">
      <c r="A413" s="674" t="s">
        <v>481</v>
      </c>
      <c r="B413" s="674"/>
      <c r="C413" s="674"/>
      <c r="D413" s="674"/>
      <c r="E413" s="674"/>
      <c r="F413" s="674"/>
    </row>
    <row r="414" spans="1:6" ht="9">
      <c r="A414" s="674" t="s">
        <v>354</v>
      </c>
      <c r="B414" s="674"/>
      <c r="C414" s="674"/>
      <c r="D414" s="674"/>
      <c r="E414" s="674"/>
      <c r="F414" s="674"/>
    </row>
    <row r="415" spans="1:6">
      <c r="A415" s="160"/>
      <c r="B415" s="160"/>
      <c r="C415" s="160"/>
      <c r="D415" s="124"/>
      <c r="E415" s="132"/>
      <c r="F415" s="160"/>
    </row>
    <row r="416" spans="1:6" ht="16.5">
      <c r="A416" s="294" t="s">
        <v>60</v>
      </c>
      <c r="B416" s="294" t="s">
        <v>323</v>
      </c>
      <c r="C416" s="294" t="s">
        <v>324</v>
      </c>
      <c r="D416" s="294" t="s">
        <v>325</v>
      </c>
      <c r="E416" s="294" t="s">
        <v>326</v>
      </c>
      <c r="F416" s="295" t="s">
        <v>118</v>
      </c>
    </row>
    <row r="417" spans="1:6">
      <c r="A417" s="296"/>
      <c r="B417" s="297"/>
      <c r="C417" s="297"/>
      <c r="D417" s="297"/>
      <c r="E417" s="297"/>
      <c r="F417" s="297"/>
    </row>
    <row r="418" spans="1:6">
      <c r="A418" s="298" t="s">
        <v>0</v>
      </c>
      <c r="B418" s="299">
        <v>332498463.68999958</v>
      </c>
      <c r="C418" s="299">
        <v>880698439.21000004</v>
      </c>
      <c r="D418" s="299">
        <v>867882836.28999972</v>
      </c>
      <c r="E418" s="299">
        <v>345314066.60999978</v>
      </c>
      <c r="F418" s="299">
        <v>12815602.920000207</v>
      </c>
    </row>
    <row r="419" spans="1:6">
      <c r="A419" s="142"/>
      <c r="B419" s="301"/>
      <c r="C419" s="301"/>
      <c r="D419" s="301"/>
      <c r="E419" s="301"/>
      <c r="F419" s="301"/>
    </row>
    <row r="420" spans="1:6">
      <c r="A420" s="109" t="s">
        <v>119</v>
      </c>
      <c r="B420" s="302">
        <v>97998100.269999564</v>
      </c>
      <c r="C420" s="302">
        <v>880524694.41000009</v>
      </c>
      <c r="D420" s="302">
        <v>863134282.23999977</v>
      </c>
      <c r="E420" s="302">
        <v>115388512.43999977</v>
      </c>
      <c r="F420" s="302">
        <v>17390412.170000207</v>
      </c>
    </row>
    <row r="421" spans="1:6">
      <c r="A421" s="133" t="s">
        <v>120</v>
      </c>
      <c r="B421" s="301">
        <v>20765826.42999959</v>
      </c>
      <c r="C421" s="301">
        <v>778789198.70000005</v>
      </c>
      <c r="D421" s="301">
        <v>791789197.77999985</v>
      </c>
      <c r="E421" s="301">
        <v>7765827.3499997854</v>
      </c>
      <c r="F421" s="301">
        <v>-12999999.079999804</v>
      </c>
    </row>
    <row r="422" spans="1:6">
      <c r="A422" s="125" t="s">
        <v>121</v>
      </c>
      <c r="B422" s="127">
        <v>9490.1599999999162</v>
      </c>
      <c r="C422" s="127">
        <v>17125280.260000002</v>
      </c>
      <c r="D422" s="127">
        <v>70525.78</v>
      </c>
      <c r="E422" s="127">
        <v>17064244.640000001</v>
      </c>
      <c r="F422" s="127">
        <v>17054754.48</v>
      </c>
    </row>
    <row r="423" spans="1:6">
      <c r="A423" s="133" t="s">
        <v>122</v>
      </c>
      <c r="B423" s="301">
        <v>51473230.690000013</v>
      </c>
      <c r="C423" s="301">
        <v>140</v>
      </c>
      <c r="D423" s="301">
        <v>140</v>
      </c>
      <c r="E423" s="301">
        <v>51473230.690000013</v>
      </c>
      <c r="F423" s="301">
        <v>0</v>
      </c>
    </row>
    <row r="424" spans="1:6">
      <c r="A424" s="125" t="s">
        <v>123</v>
      </c>
      <c r="B424" s="127">
        <v>0</v>
      </c>
      <c r="C424" s="127">
        <v>0</v>
      </c>
      <c r="D424" s="127">
        <v>0</v>
      </c>
      <c r="E424" s="127">
        <v>0</v>
      </c>
      <c r="F424" s="127">
        <v>0</v>
      </c>
    </row>
    <row r="425" spans="1:6">
      <c r="A425" s="133" t="s">
        <v>124</v>
      </c>
      <c r="B425" s="301">
        <v>25749552.989999965</v>
      </c>
      <c r="C425" s="301">
        <v>84610075.450000003</v>
      </c>
      <c r="D425" s="301">
        <v>71274418.679999992</v>
      </c>
      <c r="E425" s="301">
        <v>39085209.759999976</v>
      </c>
      <c r="F425" s="301">
        <v>13335656.770000011</v>
      </c>
    </row>
    <row r="426" spans="1:6">
      <c r="A426" s="125" t="s">
        <v>125</v>
      </c>
      <c r="B426" s="127">
        <v>0</v>
      </c>
      <c r="C426" s="127">
        <v>0</v>
      </c>
      <c r="D426" s="127">
        <v>0</v>
      </c>
      <c r="E426" s="127">
        <v>0</v>
      </c>
      <c r="F426" s="127">
        <v>0</v>
      </c>
    </row>
    <row r="427" spans="1:6">
      <c r="A427" s="133" t="s">
        <v>126</v>
      </c>
      <c r="B427" s="301">
        <v>0</v>
      </c>
      <c r="C427" s="301">
        <v>0</v>
      </c>
      <c r="D427" s="301">
        <v>0</v>
      </c>
      <c r="E427" s="301">
        <v>0</v>
      </c>
      <c r="F427" s="301">
        <v>0</v>
      </c>
    </row>
    <row r="428" spans="1:6">
      <c r="A428" s="133"/>
      <c r="B428" s="301"/>
      <c r="C428" s="301"/>
      <c r="D428" s="301"/>
      <c r="E428" s="301"/>
      <c r="F428" s="301"/>
    </row>
    <row r="429" spans="1:6">
      <c r="A429" s="109" t="s">
        <v>127</v>
      </c>
      <c r="B429" s="302">
        <v>234500363.42000002</v>
      </c>
      <c r="C429" s="302">
        <v>173744.8</v>
      </c>
      <c r="D429" s="302">
        <v>4748554.05</v>
      </c>
      <c r="E429" s="302">
        <v>229925554.17000002</v>
      </c>
      <c r="F429" s="302">
        <v>-4574809.25</v>
      </c>
    </row>
    <row r="430" spans="1:6">
      <c r="A430" s="133" t="s">
        <v>128</v>
      </c>
      <c r="B430" s="301">
        <v>0</v>
      </c>
      <c r="C430" s="301">
        <v>0</v>
      </c>
      <c r="D430" s="301">
        <v>0</v>
      </c>
      <c r="E430" s="301">
        <v>0</v>
      </c>
      <c r="F430" s="301">
        <v>0</v>
      </c>
    </row>
    <row r="431" spans="1:6">
      <c r="A431" s="125" t="s">
        <v>129</v>
      </c>
      <c r="B431" s="127">
        <v>41108.01</v>
      </c>
      <c r="C431" s="127">
        <v>0</v>
      </c>
      <c r="D431" s="127">
        <v>0</v>
      </c>
      <c r="E431" s="127">
        <v>41108.01</v>
      </c>
      <c r="F431" s="127">
        <v>0</v>
      </c>
    </row>
    <row r="432" spans="1:6" ht="16.5">
      <c r="A432" s="133" t="s">
        <v>76</v>
      </c>
      <c r="B432" s="301">
        <v>221953772.97</v>
      </c>
      <c r="C432" s="301">
        <v>0</v>
      </c>
      <c r="D432" s="301">
        <v>0</v>
      </c>
      <c r="E432" s="301">
        <v>221953772.97</v>
      </c>
      <c r="F432" s="301">
        <v>0</v>
      </c>
    </row>
    <row r="433" spans="1:6">
      <c r="A433" s="125" t="s">
        <v>78</v>
      </c>
      <c r="B433" s="127">
        <v>78927369.969999999</v>
      </c>
      <c r="C433" s="127">
        <v>173744.8</v>
      </c>
      <c r="D433" s="127">
        <v>0</v>
      </c>
      <c r="E433" s="127">
        <v>79101114.769999996</v>
      </c>
      <c r="F433" s="127">
        <v>173744.79999999702</v>
      </c>
    </row>
    <row r="434" spans="1:6">
      <c r="A434" s="133" t="s">
        <v>130</v>
      </c>
      <c r="B434" s="301">
        <v>632497.05000000005</v>
      </c>
      <c r="C434" s="301">
        <v>0</v>
      </c>
      <c r="D434" s="301">
        <v>0</v>
      </c>
      <c r="E434" s="301">
        <v>632497.05000000005</v>
      </c>
      <c r="F434" s="301">
        <v>0</v>
      </c>
    </row>
    <row r="435" spans="1:6">
      <c r="A435" s="125" t="s">
        <v>131</v>
      </c>
      <c r="B435" s="127">
        <v>-67696932.38000001</v>
      </c>
      <c r="C435" s="127">
        <v>0</v>
      </c>
      <c r="D435" s="127">
        <v>4748554.05</v>
      </c>
      <c r="E435" s="127">
        <v>-72445486.430000007</v>
      </c>
      <c r="F435" s="127">
        <v>-4748554.049999997</v>
      </c>
    </row>
    <row r="436" spans="1:6">
      <c r="A436" s="133" t="s">
        <v>132</v>
      </c>
      <c r="B436" s="301">
        <v>642547.80000000005</v>
      </c>
      <c r="C436" s="301">
        <v>0</v>
      </c>
      <c r="D436" s="301">
        <v>0</v>
      </c>
      <c r="E436" s="301">
        <v>642547.80000000005</v>
      </c>
      <c r="F436" s="301">
        <v>0</v>
      </c>
    </row>
    <row r="437" spans="1:6" ht="16.5">
      <c r="A437" s="125" t="s">
        <v>133</v>
      </c>
      <c r="B437" s="127">
        <v>0</v>
      </c>
      <c r="C437" s="127">
        <v>0</v>
      </c>
      <c r="D437" s="127">
        <v>0</v>
      </c>
      <c r="E437" s="127">
        <v>0</v>
      </c>
      <c r="F437" s="127">
        <v>0</v>
      </c>
    </row>
    <row r="438" spans="1:6">
      <c r="A438" s="304" t="s">
        <v>134</v>
      </c>
      <c r="B438" s="305">
        <v>0</v>
      </c>
      <c r="C438" s="305">
        <v>0</v>
      </c>
      <c r="D438" s="305">
        <v>0</v>
      </c>
      <c r="E438" s="305">
        <v>0</v>
      </c>
      <c r="F438" s="305">
        <v>0</v>
      </c>
    </row>
    <row r="439" spans="1:6">
      <c r="A439" s="479" t="s">
        <v>135</v>
      </c>
      <c r="B439" s="306"/>
      <c r="C439" s="306"/>
      <c r="D439" s="306"/>
      <c r="E439" s="160"/>
      <c r="F439" s="307"/>
    </row>
    <row r="445" spans="1:6">
      <c r="F445" s="170"/>
    </row>
    <row r="446" spans="1:6">
      <c r="F446" s="170"/>
    </row>
    <row r="447" spans="1:6">
      <c r="F447" s="170"/>
    </row>
    <row r="448" spans="1:6">
      <c r="F448" s="170"/>
    </row>
    <row r="449" spans="1:10" ht="9">
      <c r="A449" s="671" t="s">
        <v>321</v>
      </c>
      <c r="B449" s="671"/>
      <c r="C449" s="671"/>
      <c r="D449" s="671"/>
      <c r="E449" s="671"/>
      <c r="F449" s="671"/>
      <c r="G449" s="671"/>
      <c r="H449" s="671"/>
      <c r="I449" s="656"/>
      <c r="J449" s="656"/>
    </row>
    <row r="450" spans="1:10" ht="9">
      <c r="A450" s="672" t="s">
        <v>484</v>
      </c>
      <c r="B450" s="672"/>
      <c r="C450" s="672"/>
      <c r="D450" s="672"/>
      <c r="E450" s="672"/>
      <c r="F450" s="672"/>
      <c r="G450" s="672"/>
      <c r="H450" s="672"/>
      <c r="I450" s="669"/>
      <c r="J450" s="669"/>
    </row>
    <row r="451" spans="1:10" ht="9">
      <c r="A451" s="672" t="s">
        <v>344</v>
      </c>
      <c r="B451" s="672"/>
      <c r="C451" s="672"/>
      <c r="D451" s="672"/>
      <c r="E451" s="672"/>
      <c r="F451" s="672"/>
      <c r="G451" s="672"/>
      <c r="H451" s="672"/>
      <c r="I451" s="669"/>
      <c r="J451" s="669"/>
    </row>
    <row r="452" spans="1:10" ht="9">
      <c r="A452" s="672" t="s">
        <v>482</v>
      </c>
      <c r="B452" s="672"/>
      <c r="C452" s="672"/>
      <c r="D452" s="672"/>
      <c r="E452" s="672"/>
      <c r="F452" s="672"/>
      <c r="G452" s="672"/>
      <c r="H452" s="672"/>
      <c r="I452" s="669"/>
      <c r="J452" s="669"/>
    </row>
    <row r="453" spans="1:10" ht="9">
      <c r="A453" s="672" t="s">
        <v>354</v>
      </c>
      <c r="B453" s="672"/>
      <c r="C453" s="672"/>
      <c r="D453" s="672"/>
      <c r="E453" s="672"/>
      <c r="F453" s="672"/>
      <c r="G453" s="672"/>
      <c r="H453" s="672"/>
      <c r="I453" s="669"/>
      <c r="J453" s="669"/>
    </row>
    <row r="454" spans="1:10">
      <c r="A454" s="308"/>
      <c r="B454" s="673"/>
      <c r="C454" s="673"/>
      <c r="D454" s="673"/>
      <c r="E454" s="673"/>
      <c r="F454" s="673"/>
      <c r="G454" s="673"/>
      <c r="H454" s="673"/>
      <c r="I454" s="673"/>
      <c r="J454" s="673"/>
    </row>
    <row r="455" spans="1:10" ht="16.5">
      <c r="A455" s="665" t="s">
        <v>154</v>
      </c>
      <c r="B455" s="665"/>
      <c r="C455" s="665"/>
      <c r="D455" s="310" t="s">
        <v>153</v>
      </c>
      <c r="E455" s="310" t="s">
        <v>152</v>
      </c>
      <c r="F455" s="309" t="s">
        <v>151</v>
      </c>
      <c r="G455" s="309" t="s">
        <v>150</v>
      </c>
      <c r="H455" s="311"/>
    </row>
    <row r="456" spans="1:10">
      <c r="A456" s="666"/>
      <c r="B456" s="666"/>
      <c r="C456" s="666"/>
      <c r="D456" s="666"/>
      <c r="E456" s="666"/>
      <c r="F456" s="666"/>
      <c r="G456" s="666"/>
      <c r="H456" s="667"/>
    </row>
    <row r="457" spans="1:10">
      <c r="A457" s="316" t="s">
        <v>149</v>
      </c>
      <c r="B457" s="316"/>
      <c r="C457" s="316"/>
      <c r="D457" s="312"/>
      <c r="E457" s="312"/>
      <c r="F457" s="312"/>
      <c r="G457" s="312"/>
      <c r="H457" s="313"/>
    </row>
    <row r="458" spans="1:10">
      <c r="A458" s="314" t="s">
        <v>148</v>
      </c>
      <c r="B458" s="314"/>
      <c r="C458" s="314"/>
      <c r="D458" s="314"/>
      <c r="E458" s="314"/>
      <c r="F458" s="314"/>
      <c r="G458" s="314"/>
      <c r="H458" s="315"/>
    </row>
    <row r="459" spans="1:10">
      <c r="A459" s="316" t="s">
        <v>145</v>
      </c>
      <c r="B459" s="316"/>
      <c r="C459" s="316"/>
      <c r="D459" s="317"/>
      <c r="E459" s="317"/>
      <c r="F459" s="318">
        <v>0</v>
      </c>
      <c r="G459" s="318">
        <v>0</v>
      </c>
      <c r="H459" s="319"/>
    </row>
    <row r="460" spans="1:10">
      <c r="A460" s="320"/>
      <c r="B460" s="328" t="s">
        <v>144</v>
      </c>
      <c r="C460" s="328"/>
      <c r="D460" s="321"/>
      <c r="E460" s="321"/>
      <c r="F460" s="322">
        <v>0</v>
      </c>
      <c r="G460" s="322">
        <v>0</v>
      </c>
      <c r="H460" s="323"/>
    </row>
    <row r="461" spans="1:10">
      <c r="A461" s="324"/>
      <c r="B461" s="668" t="s">
        <v>140</v>
      </c>
      <c r="C461" s="668"/>
      <c r="D461" s="326"/>
      <c r="E461" s="326"/>
      <c r="F461" s="327">
        <v>0</v>
      </c>
      <c r="G461" s="327">
        <v>0</v>
      </c>
      <c r="H461" s="323"/>
    </row>
    <row r="462" spans="1:10">
      <c r="A462" s="320"/>
      <c r="B462" s="328" t="s">
        <v>139</v>
      </c>
      <c r="C462" s="328"/>
      <c r="D462" s="321"/>
      <c r="E462" s="321"/>
      <c r="F462" s="322">
        <v>0</v>
      </c>
      <c r="G462" s="322">
        <v>0</v>
      </c>
      <c r="H462" s="323"/>
    </row>
    <row r="463" spans="1:10">
      <c r="A463" s="320"/>
      <c r="B463" s="320"/>
      <c r="C463" s="328"/>
      <c r="D463" s="329"/>
      <c r="E463" s="329"/>
      <c r="F463" s="330"/>
      <c r="G463" s="330"/>
      <c r="H463" s="323"/>
    </row>
    <row r="464" spans="1:10">
      <c r="A464" s="316" t="s">
        <v>143</v>
      </c>
      <c r="B464" s="316"/>
      <c r="C464" s="316"/>
      <c r="D464" s="317"/>
      <c r="E464" s="317"/>
      <c r="F464" s="318">
        <v>0</v>
      </c>
      <c r="G464" s="318">
        <v>0</v>
      </c>
      <c r="H464" s="319"/>
    </row>
    <row r="465" spans="1:8">
      <c r="A465" s="320"/>
      <c r="B465" s="328" t="s">
        <v>142</v>
      </c>
      <c r="C465" s="328"/>
      <c r="D465" s="321"/>
      <c r="E465" s="321"/>
      <c r="F465" s="322">
        <v>0</v>
      </c>
      <c r="G465" s="322">
        <v>0</v>
      </c>
      <c r="H465" s="323"/>
    </row>
    <row r="466" spans="1:8">
      <c r="A466" s="324"/>
      <c r="B466" s="668" t="s">
        <v>141</v>
      </c>
      <c r="C466" s="668"/>
      <c r="D466" s="326"/>
      <c r="E466" s="326"/>
      <c r="F466" s="327">
        <v>0</v>
      </c>
      <c r="G466" s="327">
        <v>0</v>
      </c>
      <c r="H466" s="323"/>
    </row>
    <row r="467" spans="1:8">
      <c r="A467" s="320"/>
      <c r="B467" s="328" t="s">
        <v>140</v>
      </c>
      <c r="C467" s="328"/>
      <c r="D467" s="321"/>
      <c r="E467" s="321"/>
      <c r="F467" s="322">
        <v>0</v>
      </c>
      <c r="G467" s="322">
        <v>0</v>
      </c>
      <c r="H467" s="323"/>
    </row>
    <row r="468" spans="1:8">
      <c r="A468" s="331"/>
      <c r="B468" s="668" t="s">
        <v>139</v>
      </c>
      <c r="C468" s="668"/>
      <c r="D468" s="326"/>
      <c r="E468" s="326"/>
      <c r="F468" s="332">
        <v>0</v>
      </c>
      <c r="G468" s="332">
        <v>0</v>
      </c>
      <c r="H468" s="323"/>
    </row>
    <row r="469" spans="1:8">
      <c r="A469" s="320"/>
      <c r="B469" s="320"/>
      <c r="C469" s="328"/>
      <c r="D469" s="627"/>
      <c r="E469" s="627"/>
      <c r="F469" s="333"/>
      <c r="G469" s="333"/>
      <c r="H469" s="323"/>
    </row>
    <row r="470" spans="1:8">
      <c r="A470" s="334" t="s">
        <v>147</v>
      </c>
      <c r="B470" s="334"/>
      <c r="C470" s="334"/>
      <c r="D470" s="335"/>
      <c r="E470" s="335"/>
      <c r="F470" s="336">
        <v>0</v>
      </c>
      <c r="G470" s="336">
        <v>0</v>
      </c>
      <c r="H470" s="337"/>
    </row>
    <row r="471" spans="1:8">
      <c r="A471" s="320"/>
      <c r="B471" s="320"/>
      <c r="C471" s="338"/>
      <c r="D471" s="627"/>
      <c r="E471" s="627"/>
      <c r="F471" s="333"/>
      <c r="G471" s="333"/>
      <c r="H471" s="339"/>
    </row>
    <row r="472" spans="1:8">
      <c r="A472" s="314" t="s">
        <v>146</v>
      </c>
      <c r="B472" s="314"/>
      <c r="C472" s="314"/>
      <c r="D472" s="627"/>
      <c r="E472" s="627"/>
      <c r="F472" s="333"/>
      <c r="G472" s="333"/>
      <c r="H472" s="339"/>
    </row>
    <row r="473" spans="1:8">
      <c r="A473" s="316" t="s">
        <v>145</v>
      </c>
      <c r="B473" s="316"/>
      <c r="C473" s="316"/>
      <c r="D473" s="317"/>
      <c r="E473" s="317"/>
      <c r="F473" s="318">
        <v>0</v>
      </c>
      <c r="G473" s="318">
        <v>0</v>
      </c>
      <c r="H473" s="319"/>
    </row>
    <row r="474" spans="1:8">
      <c r="A474" s="320"/>
      <c r="B474" s="328" t="s">
        <v>144</v>
      </c>
      <c r="C474" s="328"/>
      <c r="D474" s="321"/>
      <c r="E474" s="321"/>
      <c r="F474" s="322">
        <v>0</v>
      </c>
      <c r="G474" s="322">
        <v>0</v>
      </c>
      <c r="H474" s="323"/>
    </row>
    <row r="475" spans="1:8">
      <c r="A475" s="331"/>
      <c r="B475" s="668" t="s">
        <v>140</v>
      </c>
      <c r="C475" s="668"/>
      <c r="D475" s="340"/>
      <c r="E475" s="340"/>
      <c r="F475" s="327">
        <v>0</v>
      </c>
      <c r="G475" s="327">
        <v>0</v>
      </c>
      <c r="H475" s="323"/>
    </row>
    <row r="476" spans="1:8">
      <c r="A476" s="341"/>
      <c r="B476" s="328" t="s">
        <v>139</v>
      </c>
      <c r="C476" s="328"/>
      <c r="D476" s="342"/>
      <c r="E476" s="342"/>
      <c r="F476" s="322">
        <v>0</v>
      </c>
      <c r="G476" s="322">
        <v>0</v>
      </c>
      <c r="H476" s="323"/>
    </row>
    <row r="477" spans="1:8">
      <c r="A477" s="320"/>
      <c r="B477" s="320"/>
      <c r="C477" s="328"/>
      <c r="D477" s="627"/>
      <c r="E477" s="627"/>
      <c r="F477" s="333"/>
      <c r="G477" s="333"/>
      <c r="H477" s="323"/>
    </row>
    <row r="478" spans="1:8">
      <c r="A478" s="316" t="s">
        <v>143</v>
      </c>
      <c r="B478" s="316"/>
      <c r="C478" s="316"/>
      <c r="D478" s="317"/>
      <c r="E478" s="317"/>
      <c r="F478" s="318">
        <v>0</v>
      </c>
      <c r="G478" s="318">
        <v>0</v>
      </c>
      <c r="H478" s="319"/>
    </row>
    <row r="479" spans="1:8">
      <c r="A479" s="320"/>
      <c r="B479" s="328" t="s">
        <v>142</v>
      </c>
      <c r="C479" s="328"/>
      <c r="D479" s="321"/>
      <c r="E479" s="321"/>
      <c r="F479" s="322">
        <v>0</v>
      </c>
      <c r="G479" s="322">
        <v>0</v>
      </c>
      <c r="H479" s="323"/>
    </row>
    <row r="480" spans="1:8">
      <c r="A480" s="324"/>
      <c r="B480" s="668" t="s">
        <v>141</v>
      </c>
      <c r="C480" s="668"/>
      <c r="D480" s="326"/>
      <c r="E480" s="326"/>
      <c r="F480" s="327">
        <v>0</v>
      </c>
      <c r="G480" s="327">
        <v>0</v>
      </c>
      <c r="H480" s="323"/>
    </row>
    <row r="481" spans="1:9">
      <c r="A481" s="320"/>
      <c r="B481" s="328" t="s">
        <v>140</v>
      </c>
      <c r="C481" s="328"/>
      <c r="D481" s="321"/>
      <c r="E481" s="321"/>
      <c r="F481" s="322">
        <v>0</v>
      </c>
      <c r="G481" s="322">
        <v>0</v>
      </c>
      <c r="H481" s="323"/>
    </row>
    <row r="482" spans="1:9">
      <c r="A482" s="325"/>
      <c r="B482" s="668" t="s">
        <v>139</v>
      </c>
      <c r="C482" s="668"/>
      <c r="D482" s="326"/>
      <c r="E482" s="326"/>
      <c r="F482" s="327">
        <v>0</v>
      </c>
      <c r="G482" s="327">
        <v>0</v>
      </c>
      <c r="H482" s="323"/>
    </row>
    <row r="483" spans="1:9">
      <c r="A483" s="314"/>
      <c r="B483" s="314"/>
      <c r="C483" s="328"/>
      <c r="D483" s="627"/>
      <c r="E483" s="627"/>
      <c r="F483" s="333"/>
      <c r="G483" s="333"/>
      <c r="H483" s="323"/>
    </row>
    <row r="484" spans="1:9">
      <c r="A484" s="334" t="s">
        <v>138</v>
      </c>
      <c r="B484" s="334"/>
      <c r="C484" s="334"/>
      <c r="D484" s="343"/>
      <c r="E484" s="343"/>
      <c r="F484" s="336">
        <v>0</v>
      </c>
      <c r="G484" s="336">
        <v>0</v>
      </c>
      <c r="H484" s="337"/>
    </row>
    <row r="485" spans="1:9">
      <c r="A485" s="320"/>
      <c r="B485" s="320"/>
      <c r="C485" s="328"/>
      <c r="D485" s="627"/>
      <c r="E485" s="627"/>
      <c r="F485" s="333"/>
      <c r="G485" s="333"/>
      <c r="H485" s="323"/>
    </row>
    <row r="486" spans="1:9">
      <c r="A486" s="316" t="s">
        <v>137</v>
      </c>
      <c r="B486" s="316"/>
      <c r="C486" s="316"/>
      <c r="D486" s="344"/>
      <c r="E486" s="344"/>
      <c r="F486" s="345">
        <v>211892099.11000001</v>
      </c>
      <c r="G486" s="345">
        <v>224922942.97999999</v>
      </c>
      <c r="H486" s="346"/>
    </row>
    <row r="487" spans="1:9">
      <c r="A487" s="320"/>
      <c r="B487" s="320"/>
      <c r="C487" s="328"/>
      <c r="D487" s="627"/>
      <c r="E487" s="627"/>
      <c r="F487" s="333"/>
      <c r="G487" s="333"/>
      <c r="H487" s="323"/>
    </row>
    <row r="488" spans="1:9">
      <c r="A488" s="347" t="s">
        <v>136</v>
      </c>
      <c r="B488" s="347"/>
      <c r="C488" s="347"/>
      <c r="D488" s="348"/>
      <c r="E488" s="348"/>
      <c r="F488" s="349">
        <v>211892099.11000001</v>
      </c>
      <c r="G488" s="349">
        <v>224922942.97999999</v>
      </c>
      <c r="H488" s="350"/>
    </row>
    <row r="489" spans="1:9">
      <c r="A489" s="670" t="s">
        <v>117</v>
      </c>
      <c r="B489" s="670"/>
      <c r="C489" s="670"/>
      <c r="D489" s="670"/>
      <c r="E489" s="670"/>
      <c r="F489" s="670"/>
      <c r="G489" s="670"/>
      <c r="H489" s="670"/>
      <c r="I489" s="670"/>
    </row>
  </sheetData>
  <mergeCells count="158">
    <mergeCell ref="C49:E49"/>
    <mergeCell ref="C45:E45"/>
    <mergeCell ref="C36:E36"/>
    <mergeCell ref="C43:E43"/>
    <mergeCell ref="C13:E13"/>
    <mergeCell ref="C16:E16"/>
    <mergeCell ref="C40:E40"/>
    <mergeCell ref="C17:E17"/>
    <mergeCell ref="C20:E20"/>
    <mergeCell ref="C15:E15"/>
    <mergeCell ref="C18:E18"/>
    <mergeCell ref="C19:E19"/>
    <mergeCell ref="C23:E23"/>
    <mergeCell ref="C21:E21"/>
    <mergeCell ref="C25:E25"/>
    <mergeCell ref="C22:E22"/>
    <mergeCell ref="C26:E26"/>
    <mergeCell ref="C27:E27"/>
    <mergeCell ref="C29:E29"/>
    <mergeCell ref="C30:E30"/>
    <mergeCell ref="C61:E61"/>
    <mergeCell ref="C31:E31"/>
    <mergeCell ref="C50:E50"/>
    <mergeCell ref="C42:E42"/>
    <mergeCell ref="E89:F89"/>
    <mergeCell ref="C81:E81"/>
    <mergeCell ref="C72:E72"/>
    <mergeCell ref="C73:E73"/>
    <mergeCell ref="C74:E74"/>
    <mergeCell ref="C76:E76"/>
    <mergeCell ref="C77:E77"/>
    <mergeCell ref="C79:E79"/>
    <mergeCell ref="C71:E71"/>
    <mergeCell ref="C56:E56"/>
    <mergeCell ref="C58:E58"/>
    <mergeCell ref="C33:E33"/>
    <mergeCell ref="C41:E41"/>
    <mergeCell ref="C39:E39"/>
    <mergeCell ref="C37:E37"/>
    <mergeCell ref="C51:E51"/>
    <mergeCell ref="C52:E52"/>
    <mergeCell ref="C46:E46"/>
    <mergeCell ref="C47:E47"/>
    <mergeCell ref="C48:E48"/>
    <mergeCell ref="A96:G96"/>
    <mergeCell ref="A97:G97"/>
    <mergeCell ref="A98:G98"/>
    <mergeCell ref="A99:G99"/>
    <mergeCell ref="A100:G100"/>
    <mergeCell ref="B8:H8"/>
    <mergeCell ref="B7:H7"/>
    <mergeCell ref="B9:H9"/>
    <mergeCell ref="B10:H10"/>
    <mergeCell ref="B11:H11"/>
    <mergeCell ref="C68:E68"/>
    <mergeCell ref="C69:E69"/>
    <mergeCell ref="C70:E70"/>
    <mergeCell ref="C53:E53"/>
    <mergeCell ref="C54:E54"/>
    <mergeCell ref="C62:E62"/>
    <mergeCell ref="C63:E63"/>
    <mergeCell ref="C65:E65"/>
    <mergeCell ref="C66:E66"/>
    <mergeCell ref="C59:E59"/>
    <mergeCell ref="C64:E64"/>
    <mergeCell ref="C32:E32"/>
    <mergeCell ref="C57:E57"/>
    <mergeCell ref="C34:E34"/>
    <mergeCell ref="A209:G209"/>
    <mergeCell ref="A210:G210"/>
    <mergeCell ref="A211:G211"/>
    <mergeCell ref="A212:G212"/>
    <mergeCell ref="A213:G213"/>
    <mergeCell ref="A158:F158"/>
    <mergeCell ref="A159:F159"/>
    <mergeCell ref="A160:F160"/>
    <mergeCell ref="A102:A103"/>
    <mergeCell ref="B102:C102"/>
    <mergeCell ref="F102:G102"/>
    <mergeCell ref="A156:F156"/>
    <mergeCell ref="A157:F157"/>
    <mergeCell ref="B283:D283"/>
    <mergeCell ref="B284:D284"/>
    <mergeCell ref="B285:D285"/>
    <mergeCell ref="B286:D286"/>
    <mergeCell ref="B287:D287"/>
    <mergeCell ref="A276:D276"/>
    <mergeCell ref="A278:E278"/>
    <mergeCell ref="A280:D280"/>
    <mergeCell ref="B281:D281"/>
    <mergeCell ref="B282:D282"/>
    <mergeCell ref="B294:D294"/>
    <mergeCell ref="B295:D295"/>
    <mergeCell ref="B296:D296"/>
    <mergeCell ref="B297:D297"/>
    <mergeCell ref="B298:D298"/>
    <mergeCell ref="B288:D288"/>
    <mergeCell ref="B289:D289"/>
    <mergeCell ref="B290:D290"/>
    <mergeCell ref="B291:C291"/>
    <mergeCell ref="A293:D293"/>
    <mergeCell ref="A315:D315"/>
    <mergeCell ref="B316:D316"/>
    <mergeCell ref="B304:D304"/>
    <mergeCell ref="B305:D305"/>
    <mergeCell ref="B306:D306"/>
    <mergeCell ref="B307:D307"/>
    <mergeCell ref="B308:D308"/>
    <mergeCell ref="B299:D299"/>
    <mergeCell ref="B300:D300"/>
    <mergeCell ref="B301:D301"/>
    <mergeCell ref="B302:D302"/>
    <mergeCell ref="B303:D303"/>
    <mergeCell ref="A270:F270"/>
    <mergeCell ref="A271:F271"/>
    <mergeCell ref="A272:F272"/>
    <mergeCell ref="A273:F273"/>
    <mergeCell ref="A274:F274"/>
    <mergeCell ref="B337:D337"/>
    <mergeCell ref="B338:D338"/>
    <mergeCell ref="B339:D339"/>
    <mergeCell ref="A341:D341"/>
    <mergeCell ref="B331:D331"/>
    <mergeCell ref="B332:D332"/>
    <mergeCell ref="B333:D333"/>
    <mergeCell ref="A335:D335"/>
    <mergeCell ref="B336:D336"/>
    <mergeCell ref="B323:D323"/>
    <mergeCell ref="A327:E327"/>
    <mergeCell ref="B317:D317"/>
    <mergeCell ref="B318:D318"/>
    <mergeCell ref="A320:D320"/>
    <mergeCell ref="B321:D321"/>
    <mergeCell ref="B322:D322"/>
    <mergeCell ref="B309:D309"/>
    <mergeCell ref="A311:D311"/>
    <mergeCell ref="A313:E313"/>
    <mergeCell ref="A367:E367"/>
    <mergeCell ref="A369:E369"/>
    <mergeCell ref="A371:E371"/>
    <mergeCell ref="A402:E402"/>
    <mergeCell ref="A410:F410"/>
    <mergeCell ref="A361:E361"/>
    <mergeCell ref="A362:E362"/>
    <mergeCell ref="A363:E363"/>
    <mergeCell ref="A364:E364"/>
    <mergeCell ref="A365:E365"/>
    <mergeCell ref="A489:I489"/>
    <mergeCell ref="A449:H449"/>
    <mergeCell ref="A450:H450"/>
    <mergeCell ref="A451:H451"/>
    <mergeCell ref="A452:H452"/>
    <mergeCell ref="A453:H453"/>
    <mergeCell ref="B454:J454"/>
    <mergeCell ref="A411:F411"/>
    <mergeCell ref="A412:F412"/>
    <mergeCell ref="A413:F413"/>
    <mergeCell ref="A414:F414"/>
  </mergeCells>
  <printOptions horizontalCentered="1"/>
  <pageMargins left="0.70866141732283472" right="0.70866141732283472" top="0.39370078740157483" bottom="0.55118110236220474" header="0.31496062992125984" footer="0.31496062992125984"/>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L362"/>
  <sheetViews>
    <sheetView showGridLines="0" topLeftCell="A319" zoomScale="140" zoomScaleNormal="140" workbookViewId="0">
      <selection activeCell="B328" sqref="B328:G362"/>
    </sheetView>
  </sheetViews>
  <sheetFormatPr baseColWidth="10" defaultRowHeight="12.75"/>
  <cols>
    <col min="1" max="3" width="11.42578125" style="3"/>
    <col min="4" max="4" width="24.42578125" style="3" customWidth="1"/>
    <col min="5" max="5" width="12.42578125" style="3" customWidth="1"/>
    <col min="6" max="6" width="10.28515625" style="3" customWidth="1"/>
    <col min="7" max="7" width="10.85546875" style="3" customWidth="1"/>
    <col min="8" max="8" width="12.140625" style="3" customWidth="1"/>
    <col min="9" max="9" width="10.7109375" style="3" customWidth="1"/>
    <col min="10" max="10" width="11.28515625" style="3" customWidth="1"/>
    <col min="11" max="11" width="14.140625" style="3" bestFit="1" customWidth="1"/>
    <col min="12" max="16384" width="11.42578125" style="3"/>
  </cols>
  <sheetData>
    <row r="4" spans="2:10">
      <c r="B4" s="21"/>
      <c r="C4" s="21"/>
      <c r="D4" s="21"/>
      <c r="E4" s="21"/>
      <c r="F4" s="21"/>
      <c r="G4" s="21"/>
      <c r="H4" s="21"/>
      <c r="I4" s="21"/>
      <c r="J4" s="21"/>
    </row>
    <row r="5" spans="2:10" ht="9" customHeight="1">
      <c r="B5" s="817" t="s">
        <v>321</v>
      </c>
      <c r="C5" s="817"/>
      <c r="D5" s="817"/>
      <c r="E5" s="817"/>
      <c r="F5" s="817"/>
      <c r="G5" s="817"/>
      <c r="H5" s="817"/>
      <c r="I5" s="817"/>
      <c r="J5" s="817"/>
    </row>
    <row r="6" spans="2:10" ht="9" customHeight="1">
      <c r="B6" s="816" t="s">
        <v>484</v>
      </c>
      <c r="C6" s="816"/>
      <c r="D6" s="816"/>
      <c r="E6" s="816"/>
      <c r="F6" s="816"/>
      <c r="G6" s="816"/>
      <c r="H6" s="816"/>
      <c r="I6" s="816"/>
      <c r="J6" s="816"/>
    </row>
    <row r="7" spans="2:10" ht="9" customHeight="1">
      <c r="B7" s="816" t="s">
        <v>348</v>
      </c>
      <c r="C7" s="816"/>
      <c r="D7" s="816"/>
      <c r="E7" s="816"/>
      <c r="F7" s="816"/>
      <c r="G7" s="816"/>
      <c r="H7" s="816"/>
      <c r="I7" s="816"/>
      <c r="J7" s="816"/>
    </row>
    <row r="8" spans="2:10" ht="9" customHeight="1">
      <c r="B8" s="816" t="s">
        <v>481</v>
      </c>
      <c r="C8" s="816"/>
      <c r="D8" s="816"/>
      <c r="E8" s="816"/>
      <c r="F8" s="816"/>
      <c r="G8" s="816"/>
      <c r="H8" s="816"/>
      <c r="I8" s="816"/>
      <c r="J8" s="816"/>
    </row>
    <row r="9" spans="2:10" ht="9" customHeight="1">
      <c r="B9" s="817" t="s">
        <v>354</v>
      </c>
      <c r="C9" s="817"/>
      <c r="D9" s="817"/>
      <c r="E9" s="817"/>
      <c r="F9" s="817"/>
      <c r="G9" s="817"/>
      <c r="H9" s="817"/>
      <c r="I9" s="817"/>
      <c r="J9" s="817"/>
    </row>
    <row r="10" spans="2:10" ht="6.75" customHeight="1">
      <c r="B10" s="352"/>
      <c r="C10" s="352"/>
      <c r="D10" s="352"/>
      <c r="E10" s="353"/>
      <c r="F10" s="354"/>
      <c r="G10" s="354"/>
      <c r="H10" s="354"/>
      <c r="I10" s="354"/>
      <c r="J10" s="354"/>
    </row>
    <row r="11" spans="2:10">
      <c r="B11" s="808" t="s">
        <v>156</v>
      </c>
      <c r="C11" s="809"/>
      <c r="D11" s="809"/>
      <c r="E11" s="811" t="s">
        <v>155</v>
      </c>
      <c r="F11" s="812"/>
      <c r="G11" s="812"/>
      <c r="H11" s="812"/>
      <c r="I11" s="813"/>
      <c r="J11" s="770" t="s">
        <v>162</v>
      </c>
    </row>
    <row r="12" spans="2:10" ht="24.75">
      <c r="B12" s="809"/>
      <c r="C12" s="809"/>
      <c r="D12" s="809"/>
      <c r="E12" s="355" t="s">
        <v>157</v>
      </c>
      <c r="F12" s="356" t="s">
        <v>158</v>
      </c>
      <c r="G12" s="355" t="s">
        <v>159</v>
      </c>
      <c r="H12" s="355" t="s">
        <v>160</v>
      </c>
      <c r="I12" s="355" t="s">
        <v>161</v>
      </c>
      <c r="J12" s="770"/>
    </row>
    <row r="13" spans="2:10">
      <c r="B13" s="810"/>
      <c r="C13" s="810"/>
      <c r="D13" s="810"/>
      <c r="E13" s="355" t="s">
        <v>228</v>
      </c>
      <c r="F13" s="355" t="s">
        <v>229</v>
      </c>
      <c r="G13" s="355" t="s">
        <v>230</v>
      </c>
      <c r="H13" s="355" t="s">
        <v>231</v>
      </c>
      <c r="I13" s="355" t="s">
        <v>232</v>
      </c>
      <c r="J13" s="355" t="s">
        <v>233</v>
      </c>
    </row>
    <row r="14" spans="2:10">
      <c r="B14" s="815" t="s">
        <v>75</v>
      </c>
      <c r="C14" s="795"/>
      <c r="D14" s="796"/>
      <c r="E14" s="357">
        <v>0</v>
      </c>
      <c r="F14" s="357">
        <v>0</v>
      </c>
      <c r="G14" s="358">
        <f t="shared" ref="G14:G19" si="0">E14+F14</f>
        <v>0</v>
      </c>
      <c r="H14" s="357">
        <v>0</v>
      </c>
      <c r="I14" s="357">
        <v>0</v>
      </c>
      <c r="J14" s="358">
        <f t="shared" ref="J14:J19" si="1">I14-E14</f>
        <v>0</v>
      </c>
    </row>
    <row r="15" spans="2:10">
      <c r="B15" s="814" t="s">
        <v>77</v>
      </c>
      <c r="C15" s="797"/>
      <c r="D15" s="798"/>
      <c r="E15" s="359">
        <v>0</v>
      </c>
      <c r="F15" s="359">
        <v>0</v>
      </c>
      <c r="G15" s="360">
        <f t="shared" si="0"/>
        <v>0</v>
      </c>
      <c r="H15" s="359">
        <v>0</v>
      </c>
      <c r="I15" s="359">
        <v>0</v>
      </c>
      <c r="J15" s="360">
        <f t="shared" si="1"/>
        <v>0</v>
      </c>
    </row>
    <row r="16" spans="2:10">
      <c r="B16" s="815" t="s">
        <v>201</v>
      </c>
      <c r="C16" s="795"/>
      <c r="D16" s="796"/>
      <c r="E16" s="357">
        <v>0</v>
      </c>
      <c r="F16" s="357">
        <v>0</v>
      </c>
      <c r="G16" s="358">
        <f t="shared" si="0"/>
        <v>0</v>
      </c>
      <c r="H16" s="357">
        <v>0</v>
      </c>
      <c r="I16" s="357">
        <v>0</v>
      </c>
      <c r="J16" s="358">
        <f t="shared" si="1"/>
        <v>0</v>
      </c>
    </row>
    <row r="17" spans="2:12">
      <c r="B17" s="814" t="s">
        <v>81</v>
      </c>
      <c r="C17" s="797"/>
      <c r="D17" s="798"/>
      <c r="E17" s="359">
        <v>0</v>
      </c>
      <c r="F17" s="359">
        <v>0</v>
      </c>
      <c r="G17" s="360">
        <f t="shared" si="0"/>
        <v>0</v>
      </c>
      <c r="H17" s="359">
        <v>0</v>
      </c>
      <c r="I17" s="359">
        <v>0</v>
      </c>
      <c r="J17" s="360">
        <f t="shared" si="1"/>
        <v>0</v>
      </c>
    </row>
    <row r="18" spans="2:12">
      <c r="B18" s="815" t="s">
        <v>164</v>
      </c>
      <c r="C18" s="795"/>
      <c r="D18" s="796"/>
      <c r="E18" s="357">
        <v>0</v>
      </c>
      <c r="F18" s="357">
        <v>0</v>
      </c>
      <c r="G18" s="358">
        <f t="shared" si="0"/>
        <v>0</v>
      </c>
      <c r="H18" s="357">
        <v>0</v>
      </c>
      <c r="I18" s="357">
        <v>0</v>
      </c>
      <c r="J18" s="358">
        <f t="shared" si="1"/>
        <v>0</v>
      </c>
    </row>
    <row r="19" spans="2:12">
      <c r="B19" s="814" t="s">
        <v>165</v>
      </c>
      <c r="C19" s="797"/>
      <c r="D19" s="798"/>
      <c r="E19" s="359">
        <v>0</v>
      </c>
      <c r="F19" s="359">
        <v>0</v>
      </c>
      <c r="G19" s="360">
        <f t="shared" si="0"/>
        <v>0</v>
      </c>
      <c r="H19" s="359">
        <v>0</v>
      </c>
      <c r="I19" s="359">
        <v>0</v>
      </c>
      <c r="J19" s="360">
        <f t="shared" si="1"/>
        <v>0</v>
      </c>
    </row>
    <row r="20" spans="2:12" ht="16.5" customHeight="1">
      <c r="B20" s="815" t="s">
        <v>332</v>
      </c>
      <c r="C20" s="795"/>
      <c r="D20" s="796"/>
      <c r="E20" s="357">
        <v>253150990</v>
      </c>
      <c r="F20" s="357">
        <v>-116247097.03</v>
      </c>
      <c r="G20" s="358">
        <f>+E20+F20</f>
        <v>136903892.97</v>
      </c>
      <c r="H20" s="357">
        <v>136903892.61000001</v>
      </c>
      <c r="I20" s="357">
        <f>+H20</f>
        <v>136903892.61000001</v>
      </c>
      <c r="J20" s="358">
        <f>+I20-E20</f>
        <v>-116247097.38999999</v>
      </c>
      <c r="L20" s="33"/>
    </row>
    <row r="21" spans="2:12" ht="27" customHeight="1">
      <c r="B21" s="814" t="s">
        <v>333</v>
      </c>
      <c r="C21" s="797"/>
      <c r="D21" s="798"/>
      <c r="E21" s="359">
        <v>0</v>
      </c>
      <c r="F21" s="359">
        <v>0</v>
      </c>
      <c r="G21" s="360">
        <v>0</v>
      </c>
      <c r="H21" s="361">
        <v>0</v>
      </c>
      <c r="I21" s="359">
        <v>0</v>
      </c>
      <c r="J21" s="360">
        <f t="shared" ref="J21" si="2">I21-E21</f>
        <v>0</v>
      </c>
    </row>
    <row r="22" spans="2:12" ht="17.25" customHeight="1">
      <c r="B22" s="815" t="s">
        <v>334</v>
      </c>
      <c r="C22" s="795"/>
      <c r="D22" s="796"/>
      <c r="E22" s="357">
        <v>61051779</v>
      </c>
      <c r="F22" s="357">
        <v>30000000</v>
      </c>
      <c r="G22" s="358">
        <f>+E22+F22</f>
        <v>91051779</v>
      </c>
      <c r="H22" s="357">
        <v>91051779</v>
      </c>
      <c r="I22" s="357">
        <f>+H22</f>
        <v>91051779</v>
      </c>
      <c r="J22" s="358">
        <f>+I22-E22</f>
        <v>30000000</v>
      </c>
      <c r="K22" s="500"/>
      <c r="L22" s="28"/>
    </row>
    <row r="23" spans="2:12">
      <c r="B23" s="814" t="s">
        <v>234</v>
      </c>
      <c r="C23" s="797"/>
      <c r="D23" s="798"/>
      <c r="E23" s="359">
        <v>0</v>
      </c>
      <c r="F23" s="359">
        <v>0</v>
      </c>
      <c r="G23" s="360">
        <v>0</v>
      </c>
      <c r="H23" s="359">
        <v>0</v>
      </c>
      <c r="I23" s="359">
        <v>0</v>
      </c>
      <c r="J23" s="360">
        <f>I23-E23</f>
        <v>0</v>
      </c>
      <c r="K23" s="501"/>
    </row>
    <row r="24" spans="2:12" ht="4.5" customHeight="1">
      <c r="B24" s="362"/>
      <c r="C24" s="363"/>
      <c r="D24" s="364"/>
      <c r="E24" s="365"/>
      <c r="F24" s="366"/>
      <c r="G24" s="366"/>
      <c r="H24" s="365"/>
      <c r="I24" s="365"/>
      <c r="J24" s="365"/>
    </row>
    <row r="25" spans="2:12" s="45" customFormat="1">
      <c r="B25" s="367"/>
      <c r="C25" s="368"/>
      <c r="D25" s="369" t="s">
        <v>64</v>
      </c>
      <c r="E25" s="370">
        <f t="shared" ref="E25:J25" si="3">E14+E15+E16+E17+E18+E19+E20+E21+E22+E23</f>
        <v>314202769</v>
      </c>
      <c r="F25" s="370">
        <f t="shared" si="3"/>
        <v>-86247097.030000001</v>
      </c>
      <c r="G25" s="370">
        <f t="shared" si="3"/>
        <v>227955671.97</v>
      </c>
      <c r="H25" s="370">
        <f t="shared" si="3"/>
        <v>227955671.61000001</v>
      </c>
      <c r="I25" s="370">
        <f t="shared" si="3"/>
        <v>227955671.61000001</v>
      </c>
      <c r="J25" s="806">
        <f t="shared" si="3"/>
        <v>-86247097.389999986</v>
      </c>
      <c r="K25" s="523">
        <f>+G25-I25</f>
        <v>0.35999998450279236</v>
      </c>
    </row>
    <row r="26" spans="2:12" s="45" customFormat="1">
      <c r="B26" s="269"/>
      <c r="C26" s="269"/>
      <c r="D26" s="269"/>
      <c r="E26" s="371"/>
      <c r="F26" s="371"/>
      <c r="G26" s="371"/>
      <c r="H26" s="801" t="s">
        <v>415</v>
      </c>
      <c r="I26" s="802"/>
      <c r="J26" s="807"/>
    </row>
    <row r="27" spans="2:12">
      <c r="B27" s="21"/>
      <c r="C27" s="21"/>
      <c r="D27" s="21"/>
      <c r="E27" s="21"/>
      <c r="F27" s="21"/>
      <c r="G27" s="21"/>
      <c r="H27" s="21"/>
      <c r="I27" s="21"/>
      <c r="J27" s="73"/>
    </row>
    <row r="28" spans="2:12">
      <c r="B28" s="808" t="s">
        <v>235</v>
      </c>
      <c r="C28" s="809"/>
      <c r="D28" s="809"/>
      <c r="E28" s="811" t="s">
        <v>155</v>
      </c>
      <c r="F28" s="812"/>
      <c r="G28" s="812"/>
      <c r="H28" s="812"/>
      <c r="I28" s="813"/>
      <c r="J28" s="770" t="s">
        <v>162</v>
      </c>
    </row>
    <row r="29" spans="2:12" ht="24.75">
      <c r="B29" s="809"/>
      <c r="C29" s="809"/>
      <c r="D29" s="809"/>
      <c r="E29" s="355" t="s">
        <v>157</v>
      </c>
      <c r="F29" s="356" t="s">
        <v>236</v>
      </c>
      <c r="G29" s="355" t="s">
        <v>159</v>
      </c>
      <c r="H29" s="355" t="s">
        <v>160</v>
      </c>
      <c r="I29" s="355" t="s">
        <v>161</v>
      </c>
      <c r="J29" s="770"/>
    </row>
    <row r="30" spans="2:12">
      <c r="B30" s="810"/>
      <c r="C30" s="810"/>
      <c r="D30" s="810"/>
      <c r="E30" s="355" t="s">
        <v>228</v>
      </c>
      <c r="F30" s="355" t="s">
        <v>229</v>
      </c>
      <c r="G30" s="355" t="s">
        <v>230</v>
      </c>
      <c r="H30" s="355" t="s">
        <v>231</v>
      </c>
      <c r="I30" s="355" t="s">
        <v>232</v>
      </c>
      <c r="J30" s="355" t="s">
        <v>233</v>
      </c>
    </row>
    <row r="31" spans="2:12" s="512" customFormat="1" ht="17.25" customHeight="1">
      <c r="B31" s="803" t="s">
        <v>335</v>
      </c>
      <c r="C31" s="804"/>
      <c r="D31" s="805"/>
      <c r="E31" s="511">
        <f t="shared" ref="E31:J31" si="4">E32+E34+E35+E36+E37+E38+E39</f>
        <v>0</v>
      </c>
      <c r="F31" s="511">
        <f t="shared" si="4"/>
        <v>0</v>
      </c>
      <c r="G31" s="511">
        <f t="shared" si="4"/>
        <v>0</v>
      </c>
      <c r="H31" s="511">
        <f t="shared" si="4"/>
        <v>0</v>
      </c>
      <c r="I31" s="511">
        <f t="shared" si="4"/>
        <v>0</v>
      </c>
      <c r="J31" s="511">
        <f t="shared" si="4"/>
        <v>0</v>
      </c>
    </row>
    <row r="32" spans="2:12" ht="9.75" customHeight="1">
      <c r="B32" s="372"/>
      <c r="C32" s="797" t="s">
        <v>75</v>
      </c>
      <c r="D32" s="798"/>
      <c r="E32" s="373">
        <v>0</v>
      </c>
      <c r="F32" s="373">
        <v>0</v>
      </c>
      <c r="G32" s="374">
        <f>E32+F32</f>
        <v>0</v>
      </c>
      <c r="H32" s="373">
        <v>0</v>
      </c>
      <c r="I32" s="373">
        <v>0</v>
      </c>
      <c r="J32" s="374">
        <f>I32-E32</f>
        <v>0</v>
      </c>
    </row>
    <row r="33" spans="2:10">
      <c r="B33" s="375"/>
      <c r="C33" s="376" t="s">
        <v>77</v>
      </c>
      <c r="D33" s="377"/>
      <c r="E33" s="378"/>
      <c r="F33" s="378"/>
      <c r="G33" s="379"/>
      <c r="H33" s="378"/>
      <c r="I33" s="378"/>
      <c r="J33" s="379"/>
    </row>
    <row r="34" spans="2:10">
      <c r="B34" s="372"/>
      <c r="C34" s="797" t="s">
        <v>201</v>
      </c>
      <c r="D34" s="798"/>
      <c r="E34" s="373">
        <v>0</v>
      </c>
      <c r="F34" s="373">
        <v>0</v>
      </c>
      <c r="G34" s="374">
        <f>E34+F34</f>
        <v>0</v>
      </c>
      <c r="H34" s="373">
        <v>0</v>
      </c>
      <c r="I34" s="373">
        <v>0</v>
      </c>
      <c r="J34" s="374">
        <f>I34-E34</f>
        <v>0</v>
      </c>
    </row>
    <row r="35" spans="2:10">
      <c r="B35" s="375"/>
      <c r="C35" s="795" t="s">
        <v>81</v>
      </c>
      <c r="D35" s="796"/>
      <c r="E35" s="378">
        <v>0</v>
      </c>
      <c r="F35" s="378">
        <v>0</v>
      </c>
      <c r="G35" s="379">
        <f>E35+F35</f>
        <v>0</v>
      </c>
      <c r="H35" s="378">
        <v>0</v>
      </c>
      <c r="I35" s="378">
        <v>0</v>
      </c>
      <c r="J35" s="379">
        <f>I35-E35</f>
        <v>0</v>
      </c>
    </row>
    <row r="36" spans="2:10">
      <c r="B36" s="372"/>
      <c r="C36" s="797" t="s">
        <v>164</v>
      </c>
      <c r="D36" s="798"/>
      <c r="E36" s="374">
        <v>0</v>
      </c>
      <c r="F36" s="373">
        <v>0</v>
      </c>
      <c r="G36" s="374">
        <v>0</v>
      </c>
      <c r="H36" s="373">
        <v>0</v>
      </c>
      <c r="I36" s="373">
        <v>0</v>
      </c>
      <c r="J36" s="374">
        <f t="shared" ref="J36:J37" si="5">I36-E36</f>
        <v>0</v>
      </c>
    </row>
    <row r="37" spans="2:10">
      <c r="B37" s="375"/>
      <c r="C37" s="795" t="s">
        <v>165</v>
      </c>
      <c r="D37" s="796"/>
      <c r="E37" s="379">
        <v>0</v>
      </c>
      <c r="F37" s="378">
        <v>0</v>
      </c>
      <c r="G37" s="379">
        <v>0</v>
      </c>
      <c r="H37" s="378">
        <v>0</v>
      </c>
      <c r="I37" s="378">
        <v>0</v>
      </c>
      <c r="J37" s="379">
        <f t="shared" si="5"/>
        <v>0</v>
      </c>
    </row>
    <row r="38" spans="2:10" ht="25.5" customHeight="1">
      <c r="B38" s="372"/>
      <c r="C38" s="797" t="s">
        <v>336</v>
      </c>
      <c r="D38" s="798"/>
      <c r="E38" s="373">
        <v>0</v>
      </c>
      <c r="F38" s="373">
        <v>0</v>
      </c>
      <c r="G38" s="374">
        <f>E38+F38</f>
        <v>0</v>
      </c>
      <c r="H38" s="373">
        <v>0</v>
      </c>
      <c r="I38" s="373">
        <v>0</v>
      </c>
      <c r="J38" s="374">
        <f>I38-E38</f>
        <v>0</v>
      </c>
    </row>
    <row r="39" spans="2:10" ht="23.25" customHeight="1">
      <c r="B39" s="375"/>
      <c r="C39" s="795" t="s">
        <v>334</v>
      </c>
      <c r="D39" s="796"/>
      <c r="E39" s="378">
        <v>0</v>
      </c>
      <c r="F39" s="378">
        <v>0</v>
      </c>
      <c r="G39" s="378">
        <v>0</v>
      </c>
      <c r="H39" s="378">
        <v>0</v>
      </c>
      <c r="I39" s="378">
        <f>+H39</f>
        <v>0</v>
      </c>
      <c r="J39" s="379">
        <f>I39-E39</f>
        <v>0</v>
      </c>
    </row>
    <row r="40" spans="2:10">
      <c r="B40" s="372"/>
      <c r="C40" s="380"/>
      <c r="D40" s="381"/>
      <c r="E40" s="373"/>
      <c r="F40" s="373"/>
      <c r="G40" s="374"/>
      <c r="H40" s="374"/>
      <c r="I40" s="374"/>
      <c r="J40" s="374"/>
    </row>
    <row r="41" spans="2:10" s="45" customFormat="1" ht="27" customHeight="1">
      <c r="B41" s="803" t="s">
        <v>337</v>
      </c>
      <c r="C41" s="804"/>
      <c r="D41" s="805"/>
      <c r="E41" s="513">
        <f>E42+E44+E45</f>
        <v>314202769</v>
      </c>
      <c r="F41" s="513">
        <f>F42+F44+F45</f>
        <v>-86247097.030000001</v>
      </c>
      <c r="G41" s="513">
        <f>G42+G44+G45</f>
        <v>227955671.97</v>
      </c>
      <c r="H41" s="513">
        <f t="shared" ref="H41:J41" si="6">H42+H44+H45</f>
        <v>227955671.61000001</v>
      </c>
      <c r="I41" s="513">
        <f t="shared" si="6"/>
        <v>227955671.61000001</v>
      </c>
      <c r="J41" s="513">
        <f t="shared" si="6"/>
        <v>-86247097.389999986</v>
      </c>
    </row>
    <row r="42" spans="2:10">
      <c r="B42" s="382"/>
      <c r="C42" s="797" t="s">
        <v>77</v>
      </c>
      <c r="D42" s="798"/>
      <c r="E42" s="373">
        <v>0</v>
      </c>
      <c r="F42" s="373">
        <v>0</v>
      </c>
      <c r="G42" s="374">
        <f>E42+F42</f>
        <v>0</v>
      </c>
      <c r="H42" s="373">
        <v>0</v>
      </c>
      <c r="I42" s="373">
        <v>0</v>
      </c>
      <c r="J42" s="374">
        <f>I42-E42</f>
        <v>0</v>
      </c>
    </row>
    <row r="43" spans="2:10">
      <c r="B43" s="383"/>
      <c r="C43" s="384" t="s">
        <v>164</v>
      </c>
      <c r="D43" s="377"/>
      <c r="E43" s="378">
        <v>0</v>
      </c>
      <c r="F43" s="378">
        <v>0</v>
      </c>
      <c r="G43" s="379">
        <v>0</v>
      </c>
      <c r="H43" s="378">
        <v>0</v>
      </c>
      <c r="I43" s="378">
        <v>0</v>
      </c>
      <c r="J43" s="379">
        <v>0</v>
      </c>
    </row>
    <row r="44" spans="2:10" ht="23.25" customHeight="1">
      <c r="B44" s="372"/>
      <c r="C44" s="797" t="s">
        <v>338</v>
      </c>
      <c r="D44" s="798"/>
      <c r="E44" s="373">
        <f>+E20</f>
        <v>253150990</v>
      </c>
      <c r="F44" s="373">
        <f>+F20</f>
        <v>-116247097.03</v>
      </c>
      <c r="G44" s="373">
        <f>+E44+F44</f>
        <v>136903892.97</v>
      </c>
      <c r="H44" s="373">
        <f>+H20</f>
        <v>136903892.61000001</v>
      </c>
      <c r="I44" s="373">
        <f>+I20</f>
        <v>136903892.61000001</v>
      </c>
      <c r="J44" s="374">
        <f>I44-E44</f>
        <v>-116247097.38999999</v>
      </c>
    </row>
    <row r="45" spans="2:10" ht="22.5" customHeight="1">
      <c r="B45" s="375"/>
      <c r="C45" s="795" t="s">
        <v>334</v>
      </c>
      <c r="D45" s="796"/>
      <c r="E45" s="378">
        <f>+E22</f>
        <v>61051779</v>
      </c>
      <c r="F45" s="378">
        <f>+F22</f>
        <v>30000000</v>
      </c>
      <c r="G45" s="378">
        <f>+E45+F45</f>
        <v>91051779</v>
      </c>
      <c r="H45" s="378">
        <f>+H22</f>
        <v>91051779</v>
      </c>
      <c r="I45" s="378">
        <f>+I22</f>
        <v>91051779</v>
      </c>
      <c r="J45" s="379">
        <f>I45-E45</f>
        <v>30000000</v>
      </c>
    </row>
    <row r="46" spans="2:10" ht="6.75" customHeight="1">
      <c r="B46" s="385"/>
      <c r="C46" s="386"/>
      <c r="D46" s="387"/>
      <c r="E46" s="373"/>
      <c r="F46" s="373"/>
      <c r="G46" s="388"/>
      <c r="H46" s="388"/>
      <c r="I46" s="388"/>
      <c r="J46" s="388"/>
    </row>
    <row r="47" spans="2:10" s="45" customFormat="1">
      <c r="B47" s="389" t="s">
        <v>170</v>
      </c>
      <c r="C47" s="390"/>
      <c r="D47" s="391"/>
      <c r="E47" s="392">
        <f t="shared" ref="E47:J47" si="7">E48</f>
        <v>0</v>
      </c>
      <c r="F47" s="392">
        <f t="shared" si="7"/>
        <v>0</v>
      </c>
      <c r="G47" s="392">
        <f t="shared" si="7"/>
        <v>0</v>
      </c>
      <c r="H47" s="392">
        <f t="shared" si="7"/>
        <v>0</v>
      </c>
      <c r="I47" s="392">
        <f t="shared" si="7"/>
        <v>0</v>
      </c>
      <c r="J47" s="392">
        <f t="shared" si="7"/>
        <v>0</v>
      </c>
    </row>
    <row r="48" spans="2:10">
      <c r="B48" s="372"/>
      <c r="C48" s="797" t="s">
        <v>234</v>
      </c>
      <c r="D48" s="798"/>
      <c r="E48" s="373">
        <v>0</v>
      </c>
      <c r="F48" s="373">
        <v>0</v>
      </c>
      <c r="G48" s="374">
        <f>E48+F48</f>
        <v>0</v>
      </c>
      <c r="H48" s="373"/>
      <c r="I48" s="373"/>
      <c r="J48" s="374">
        <f>I48-E48</f>
        <v>0</v>
      </c>
    </row>
    <row r="49" spans="2:11" s="45" customFormat="1">
      <c r="B49" s="367"/>
      <c r="C49" s="368"/>
      <c r="D49" s="369" t="s">
        <v>64</v>
      </c>
      <c r="E49" s="393">
        <f t="shared" ref="E49:I49" si="8">E31+E41+E47</f>
        <v>314202769</v>
      </c>
      <c r="F49" s="393">
        <f t="shared" si="8"/>
        <v>-86247097.030000001</v>
      </c>
      <c r="G49" s="393">
        <f t="shared" si="8"/>
        <v>227955671.97</v>
      </c>
      <c r="H49" s="393">
        <f t="shared" si="8"/>
        <v>227955671.61000001</v>
      </c>
      <c r="I49" s="393">
        <f t="shared" si="8"/>
        <v>227955671.61000001</v>
      </c>
      <c r="J49" s="799">
        <f>J31+J41+J47</f>
        <v>-86247097.389999986</v>
      </c>
    </row>
    <row r="50" spans="2:11" s="45" customFormat="1">
      <c r="B50" s="394"/>
      <c r="C50" s="394"/>
      <c r="D50" s="394"/>
      <c r="E50" s="395"/>
      <c r="F50" s="395"/>
      <c r="G50" s="395"/>
      <c r="H50" s="801" t="s">
        <v>415</v>
      </c>
      <c r="I50" s="802"/>
      <c r="J50" s="800"/>
    </row>
    <row r="51" spans="2:11" ht="22.5" customHeight="1">
      <c r="B51" s="794" t="s">
        <v>237</v>
      </c>
      <c r="C51" s="794"/>
      <c r="D51" s="794"/>
      <c r="E51" s="794"/>
      <c r="F51" s="794"/>
      <c r="G51" s="794"/>
      <c r="H51" s="794"/>
      <c r="I51" s="794"/>
      <c r="J51" s="794"/>
    </row>
    <row r="52" spans="2:11">
      <c r="B52" s="21"/>
      <c r="C52" s="21"/>
      <c r="D52" s="21"/>
      <c r="E52" s="21"/>
      <c r="F52" s="21"/>
      <c r="G52" s="21"/>
      <c r="H52" s="21"/>
      <c r="I52" s="21"/>
      <c r="J52" s="21"/>
      <c r="K52" s="34"/>
    </row>
    <row r="53" spans="2:11">
      <c r="J53" s="34"/>
      <c r="K53" s="34"/>
    </row>
    <row r="56" spans="2:11">
      <c r="B56" s="170"/>
      <c r="C56" s="170"/>
      <c r="D56" s="170"/>
      <c r="E56" s="170"/>
      <c r="F56" s="170"/>
      <c r="G56" s="170"/>
      <c r="H56" s="170"/>
      <c r="I56" s="170"/>
    </row>
    <row r="57" spans="2:11">
      <c r="B57" s="771" t="s">
        <v>321</v>
      </c>
      <c r="C57" s="771"/>
      <c r="D57" s="771"/>
      <c r="E57" s="771"/>
      <c r="F57" s="771"/>
      <c r="G57" s="771"/>
      <c r="H57" s="771"/>
      <c r="I57" s="771"/>
    </row>
    <row r="58" spans="2:11">
      <c r="B58" s="760" t="s">
        <v>484</v>
      </c>
      <c r="C58" s="760"/>
      <c r="D58" s="760"/>
      <c r="E58" s="760"/>
      <c r="F58" s="760"/>
      <c r="G58" s="760"/>
      <c r="H58" s="760"/>
      <c r="I58" s="760"/>
    </row>
    <row r="59" spans="2:11">
      <c r="B59" s="760" t="s">
        <v>349</v>
      </c>
      <c r="C59" s="760"/>
      <c r="D59" s="760"/>
      <c r="E59" s="760"/>
      <c r="F59" s="760"/>
      <c r="G59" s="760"/>
      <c r="H59" s="760"/>
      <c r="I59" s="760"/>
    </row>
    <row r="60" spans="2:11">
      <c r="B60" s="760" t="s">
        <v>350</v>
      </c>
      <c r="C60" s="760"/>
      <c r="D60" s="760"/>
      <c r="E60" s="760"/>
      <c r="F60" s="760"/>
      <c r="G60" s="760"/>
      <c r="H60" s="760"/>
      <c r="I60" s="760"/>
    </row>
    <row r="61" spans="2:11">
      <c r="B61" s="760" t="s">
        <v>481</v>
      </c>
      <c r="C61" s="760"/>
      <c r="D61" s="760"/>
      <c r="E61" s="760"/>
      <c r="F61" s="760"/>
      <c r="G61" s="760"/>
      <c r="H61" s="760"/>
      <c r="I61" s="760"/>
    </row>
    <row r="62" spans="2:11">
      <c r="B62" s="760" t="s">
        <v>354</v>
      </c>
      <c r="C62" s="760"/>
      <c r="D62" s="760"/>
      <c r="E62" s="760"/>
      <c r="F62" s="760"/>
      <c r="G62" s="760"/>
      <c r="H62" s="760"/>
      <c r="I62" s="760"/>
    </row>
    <row r="63" spans="2:11">
      <c r="B63" s="422"/>
      <c r="C63" s="422"/>
      <c r="D63" s="422"/>
      <c r="E63" s="422"/>
      <c r="F63" s="422"/>
      <c r="G63" s="422"/>
      <c r="H63" s="422"/>
      <c r="I63" s="422"/>
    </row>
    <row r="64" spans="2:11">
      <c r="B64" s="761" t="s">
        <v>60</v>
      </c>
      <c r="C64" s="762"/>
      <c r="D64" s="767" t="s">
        <v>171</v>
      </c>
      <c r="E64" s="768"/>
      <c r="F64" s="768"/>
      <c r="G64" s="768"/>
      <c r="H64" s="769"/>
      <c r="I64" s="770" t="s">
        <v>174</v>
      </c>
    </row>
    <row r="65" spans="2:9" ht="16.5">
      <c r="B65" s="763"/>
      <c r="C65" s="764"/>
      <c r="D65" s="355" t="s">
        <v>172</v>
      </c>
      <c r="E65" s="397" t="s">
        <v>192</v>
      </c>
      <c r="F65" s="355" t="s">
        <v>159</v>
      </c>
      <c r="G65" s="355" t="s">
        <v>160</v>
      </c>
      <c r="H65" s="355" t="s">
        <v>173</v>
      </c>
      <c r="I65" s="770"/>
    </row>
    <row r="66" spans="2:9">
      <c r="B66" s="765"/>
      <c r="C66" s="766"/>
      <c r="D66" s="398">
        <v>1</v>
      </c>
      <c r="E66" s="398">
        <v>2</v>
      </c>
      <c r="F66" s="398" t="s">
        <v>163</v>
      </c>
      <c r="G66" s="398">
        <v>4</v>
      </c>
      <c r="H66" s="398">
        <v>5</v>
      </c>
      <c r="I66" s="398" t="s">
        <v>175</v>
      </c>
    </row>
    <row r="67" spans="2:9">
      <c r="B67" s="399"/>
      <c r="C67" s="400"/>
      <c r="D67" s="401"/>
      <c r="E67" s="401"/>
      <c r="F67" s="401"/>
      <c r="G67" s="401"/>
      <c r="H67" s="402"/>
      <c r="I67" s="401"/>
    </row>
    <row r="68" spans="2:9">
      <c r="B68" s="792" t="s">
        <v>321</v>
      </c>
      <c r="C68" s="793"/>
      <c r="D68" s="403">
        <v>314202768.64999998</v>
      </c>
      <c r="E68" s="403">
        <v>-86247097.030000001</v>
      </c>
      <c r="F68" s="404">
        <v>227955671.61999997</v>
      </c>
      <c r="G68" s="403">
        <v>221931761.07666668</v>
      </c>
      <c r="H68" s="405">
        <v>187078700.9208</v>
      </c>
      <c r="I68" s="404">
        <v>6023910.543333292</v>
      </c>
    </row>
    <row r="69" spans="2:9">
      <c r="B69" s="406"/>
      <c r="C69" s="407"/>
      <c r="D69" s="408"/>
      <c r="E69" s="408"/>
      <c r="F69" s="409"/>
      <c r="G69" s="408"/>
      <c r="H69" s="410"/>
      <c r="I69" s="409"/>
    </row>
    <row r="70" spans="2:9">
      <c r="B70" s="411"/>
      <c r="C70" s="412"/>
      <c r="D70" s="413"/>
      <c r="E70" s="413"/>
      <c r="F70" s="414"/>
      <c r="G70" s="413"/>
      <c r="H70" s="415"/>
      <c r="I70" s="414"/>
    </row>
    <row r="71" spans="2:9">
      <c r="B71" s="416"/>
      <c r="C71" s="417" t="s">
        <v>176</v>
      </c>
      <c r="D71" s="418">
        <v>314202768.64999998</v>
      </c>
      <c r="E71" s="418">
        <v>-86247097.030000001</v>
      </c>
      <c r="F71" s="418">
        <v>227955671.61999997</v>
      </c>
      <c r="G71" s="418">
        <v>221931761.07666668</v>
      </c>
      <c r="H71" s="418">
        <v>187078700.9208</v>
      </c>
      <c r="I71" s="418">
        <v>6023910.543333292</v>
      </c>
    </row>
    <row r="72" spans="2:9">
      <c r="B72" s="170"/>
      <c r="C72" s="170"/>
      <c r="D72" s="170"/>
      <c r="E72" s="170"/>
      <c r="F72" s="170"/>
      <c r="G72" s="170"/>
      <c r="H72" s="170"/>
      <c r="I72" s="170"/>
    </row>
    <row r="73" spans="2:9">
      <c r="B73" s="170"/>
      <c r="C73" s="170"/>
      <c r="D73" s="170"/>
      <c r="E73" s="170"/>
      <c r="F73" s="170"/>
      <c r="G73" s="419"/>
      <c r="H73" s="420"/>
      <c r="I73" s="170"/>
    </row>
    <row r="74" spans="2:9">
      <c r="B74" s="791" t="s">
        <v>499</v>
      </c>
      <c r="C74" s="791"/>
      <c r="D74" s="791"/>
      <c r="E74" s="791"/>
      <c r="F74" s="791"/>
      <c r="G74" s="791"/>
      <c r="H74" s="791"/>
      <c r="I74" s="791"/>
    </row>
    <row r="75" spans="2:9">
      <c r="B75" s="760" t="s">
        <v>349</v>
      </c>
      <c r="C75" s="760"/>
      <c r="D75" s="760"/>
      <c r="E75" s="760"/>
      <c r="F75" s="760"/>
      <c r="G75" s="760"/>
      <c r="H75" s="760"/>
      <c r="I75" s="760"/>
    </row>
    <row r="76" spans="2:9">
      <c r="B76" s="760" t="s">
        <v>350</v>
      </c>
      <c r="C76" s="760"/>
      <c r="D76" s="760"/>
      <c r="E76" s="760"/>
      <c r="F76" s="760"/>
      <c r="G76" s="760"/>
      <c r="H76" s="760"/>
      <c r="I76" s="760"/>
    </row>
    <row r="77" spans="2:9">
      <c r="B77" s="760" t="s">
        <v>485</v>
      </c>
      <c r="C77" s="760"/>
      <c r="D77" s="760"/>
      <c r="E77" s="760"/>
      <c r="F77" s="760"/>
      <c r="G77" s="760"/>
      <c r="H77" s="760"/>
      <c r="I77" s="760"/>
    </row>
    <row r="78" spans="2:9">
      <c r="B78" s="760" t="s">
        <v>354</v>
      </c>
      <c r="C78" s="760"/>
      <c r="D78" s="760"/>
      <c r="E78" s="760"/>
      <c r="F78" s="760"/>
      <c r="G78" s="760"/>
      <c r="H78" s="760"/>
      <c r="I78" s="760"/>
    </row>
    <row r="79" spans="2:9">
      <c r="B79" s="170"/>
      <c r="C79" s="170"/>
      <c r="D79" s="170"/>
      <c r="E79" s="170"/>
      <c r="F79" s="170"/>
      <c r="G79" s="170"/>
      <c r="H79" s="170"/>
      <c r="I79" s="170"/>
    </row>
    <row r="80" spans="2:9">
      <c r="B80" s="761" t="s">
        <v>60</v>
      </c>
      <c r="C80" s="762"/>
      <c r="D80" s="767" t="s">
        <v>171</v>
      </c>
      <c r="E80" s="768"/>
      <c r="F80" s="768"/>
      <c r="G80" s="768"/>
      <c r="H80" s="769"/>
      <c r="I80" s="770" t="s">
        <v>174</v>
      </c>
    </row>
    <row r="81" spans="2:9" ht="16.5">
      <c r="B81" s="763"/>
      <c r="C81" s="764"/>
      <c r="D81" s="355" t="s">
        <v>172</v>
      </c>
      <c r="E81" s="397" t="s">
        <v>192</v>
      </c>
      <c r="F81" s="355" t="s">
        <v>159</v>
      </c>
      <c r="G81" s="355" t="s">
        <v>160</v>
      </c>
      <c r="H81" s="355" t="s">
        <v>173</v>
      </c>
      <c r="I81" s="770"/>
    </row>
    <row r="82" spans="2:9">
      <c r="B82" s="765"/>
      <c r="C82" s="766"/>
      <c r="D82" s="398">
        <v>1</v>
      </c>
      <c r="E82" s="398">
        <v>2</v>
      </c>
      <c r="F82" s="398" t="s">
        <v>163</v>
      </c>
      <c r="G82" s="398">
        <v>4</v>
      </c>
      <c r="H82" s="398">
        <v>5</v>
      </c>
      <c r="I82" s="398" t="s">
        <v>175</v>
      </c>
    </row>
    <row r="83" spans="2:9">
      <c r="B83" s="514"/>
      <c r="C83" s="515"/>
      <c r="D83" s="516"/>
      <c r="E83" s="516"/>
      <c r="F83" s="516"/>
      <c r="G83" s="516"/>
      <c r="H83" s="516"/>
      <c r="I83" s="516"/>
    </row>
    <row r="84" spans="2:9">
      <c r="B84" s="522" t="s">
        <v>486</v>
      </c>
      <c r="C84" s="400"/>
      <c r="D84" s="401"/>
      <c r="E84" s="401"/>
      <c r="F84" s="401"/>
      <c r="G84" s="401"/>
      <c r="H84" s="402"/>
      <c r="I84" s="401"/>
    </row>
    <row r="85" spans="2:9">
      <c r="B85" s="522" t="s">
        <v>487</v>
      </c>
      <c r="C85" s="521"/>
      <c r="D85" s="403"/>
      <c r="E85" s="403"/>
      <c r="F85" s="404"/>
      <c r="G85" s="403"/>
      <c r="H85" s="405"/>
      <c r="I85" s="404"/>
    </row>
    <row r="86" spans="2:9">
      <c r="B86" s="522" t="s">
        <v>488</v>
      </c>
      <c r="C86" s="407"/>
      <c r="D86" s="408"/>
      <c r="E86" s="408"/>
      <c r="F86" s="409"/>
      <c r="G86" s="408"/>
      <c r="H86" s="410"/>
      <c r="I86" s="409"/>
    </row>
    <row r="87" spans="2:9">
      <c r="B87" s="522" t="s">
        <v>489</v>
      </c>
      <c r="C87" s="517"/>
      <c r="D87" s="518"/>
      <c r="E87" s="518"/>
      <c r="F87" s="519"/>
      <c r="G87" s="518"/>
      <c r="H87" s="520"/>
      <c r="I87" s="519"/>
    </row>
    <row r="88" spans="2:9">
      <c r="B88" s="411"/>
      <c r="C88" s="412"/>
      <c r="D88" s="413"/>
      <c r="E88" s="413"/>
      <c r="F88" s="414"/>
      <c r="G88" s="413"/>
      <c r="H88" s="415"/>
      <c r="I88" s="414"/>
    </row>
    <row r="89" spans="2:9">
      <c r="B89" s="416"/>
      <c r="C89" s="417" t="s">
        <v>176</v>
      </c>
      <c r="D89" s="418">
        <v>0</v>
      </c>
      <c r="E89" s="418">
        <v>0</v>
      </c>
      <c r="F89" s="418">
        <v>0</v>
      </c>
      <c r="G89" s="418">
        <v>0</v>
      </c>
      <c r="H89" s="418">
        <v>0</v>
      </c>
      <c r="I89" s="418">
        <v>0</v>
      </c>
    </row>
    <row r="90" spans="2:9">
      <c r="B90" s="170"/>
      <c r="C90" s="170"/>
      <c r="D90" s="170"/>
      <c r="E90" s="170"/>
      <c r="F90" s="170"/>
      <c r="G90" s="170"/>
      <c r="H90" s="170"/>
      <c r="I90" s="170"/>
    </row>
    <row r="91" spans="2:9">
      <c r="B91" s="170"/>
      <c r="C91" s="170"/>
      <c r="D91" s="170"/>
      <c r="E91" s="170"/>
      <c r="F91" s="170"/>
      <c r="G91" s="170"/>
      <c r="H91" s="170"/>
      <c r="I91" s="170"/>
    </row>
    <row r="92" spans="2:9">
      <c r="B92" s="791" t="s">
        <v>500</v>
      </c>
      <c r="C92" s="791"/>
      <c r="D92" s="791"/>
      <c r="E92" s="791"/>
      <c r="F92" s="791"/>
      <c r="G92" s="791"/>
      <c r="H92" s="791"/>
      <c r="I92" s="791"/>
    </row>
    <row r="93" spans="2:9">
      <c r="B93" s="760" t="s">
        <v>349</v>
      </c>
      <c r="C93" s="760"/>
      <c r="D93" s="760"/>
      <c r="E93" s="760"/>
      <c r="F93" s="760"/>
      <c r="G93" s="760"/>
      <c r="H93" s="760"/>
      <c r="I93" s="760"/>
    </row>
    <row r="94" spans="2:9">
      <c r="B94" s="760" t="s">
        <v>350</v>
      </c>
      <c r="C94" s="760"/>
      <c r="D94" s="760"/>
      <c r="E94" s="760"/>
      <c r="F94" s="760"/>
      <c r="G94" s="760"/>
      <c r="H94" s="760"/>
      <c r="I94" s="760"/>
    </row>
    <row r="95" spans="2:9">
      <c r="B95" s="760" t="s">
        <v>481</v>
      </c>
      <c r="C95" s="760"/>
      <c r="D95" s="760"/>
      <c r="E95" s="760"/>
      <c r="F95" s="760"/>
      <c r="G95" s="760"/>
      <c r="H95" s="760"/>
      <c r="I95" s="760"/>
    </row>
    <row r="96" spans="2:9">
      <c r="B96" s="760" t="s">
        <v>354</v>
      </c>
      <c r="C96" s="760"/>
      <c r="D96" s="760"/>
      <c r="E96" s="760"/>
      <c r="F96" s="760"/>
      <c r="G96" s="760"/>
      <c r="H96" s="760"/>
      <c r="I96" s="760"/>
    </row>
    <row r="97" spans="2:9">
      <c r="B97" s="170"/>
      <c r="C97" s="170"/>
      <c r="D97" s="170"/>
      <c r="E97" s="170"/>
      <c r="F97" s="170"/>
      <c r="G97" s="170"/>
      <c r="H97" s="170"/>
      <c r="I97" s="170"/>
    </row>
    <row r="98" spans="2:9">
      <c r="B98" s="761" t="s">
        <v>60</v>
      </c>
      <c r="C98" s="762"/>
      <c r="D98" s="767" t="s">
        <v>171</v>
      </c>
      <c r="E98" s="768"/>
      <c r="F98" s="768"/>
      <c r="G98" s="768"/>
      <c r="H98" s="769"/>
      <c r="I98" s="770" t="s">
        <v>174</v>
      </c>
    </row>
    <row r="99" spans="2:9" ht="16.5">
      <c r="B99" s="763"/>
      <c r="C99" s="764"/>
      <c r="D99" s="355" t="s">
        <v>172</v>
      </c>
      <c r="E99" s="397" t="s">
        <v>192</v>
      </c>
      <c r="F99" s="355" t="s">
        <v>159</v>
      </c>
      <c r="G99" s="355" t="s">
        <v>160</v>
      </c>
      <c r="H99" s="355" t="s">
        <v>173</v>
      </c>
      <c r="I99" s="770"/>
    </row>
    <row r="100" spans="2:9">
      <c r="B100" s="765"/>
      <c r="C100" s="766"/>
      <c r="D100" s="398">
        <v>1</v>
      </c>
      <c r="E100" s="398">
        <v>2</v>
      </c>
      <c r="F100" s="398" t="s">
        <v>163</v>
      </c>
      <c r="G100" s="398">
        <v>4</v>
      </c>
      <c r="H100" s="398">
        <v>5</v>
      </c>
      <c r="I100" s="398" t="s">
        <v>175</v>
      </c>
    </row>
    <row r="101" spans="2:9">
      <c r="B101" s="514"/>
      <c r="C101" s="515"/>
      <c r="D101" s="516"/>
      <c r="E101" s="516"/>
      <c r="F101" s="516"/>
      <c r="G101" s="516"/>
      <c r="H101" s="516"/>
      <c r="I101" s="516"/>
    </row>
    <row r="102" spans="2:9">
      <c r="B102" s="522" t="s">
        <v>490</v>
      </c>
      <c r="C102" s="400"/>
      <c r="D102" s="430">
        <v>314202768.64999998</v>
      </c>
      <c r="E102" s="430">
        <v>-86247097.030000001</v>
      </c>
      <c r="F102" s="430">
        <v>227955671.61999997</v>
      </c>
      <c r="G102" s="430">
        <v>221931761.07666668</v>
      </c>
      <c r="H102" s="430">
        <v>187078700.9208</v>
      </c>
      <c r="I102" s="430">
        <v>6023910.543333292</v>
      </c>
    </row>
    <row r="103" spans="2:9">
      <c r="B103" s="522" t="s">
        <v>491</v>
      </c>
      <c r="C103" s="521"/>
      <c r="D103" s="403"/>
      <c r="E103" s="403"/>
      <c r="F103" s="404"/>
      <c r="G103" s="403"/>
      <c r="H103" s="405"/>
      <c r="I103" s="404"/>
    </row>
    <row r="104" spans="2:9">
      <c r="B104" s="789" t="s">
        <v>492</v>
      </c>
      <c r="C104" s="790"/>
      <c r="D104" s="408"/>
      <c r="E104" s="408"/>
      <c r="F104" s="409"/>
      <c r="G104" s="408"/>
      <c r="H104" s="410"/>
      <c r="I104" s="409"/>
    </row>
    <row r="105" spans="2:9">
      <c r="B105" s="522" t="s">
        <v>493</v>
      </c>
      <c r="C105" s="517"/>
      <c r="D105" s="518"/>
      <c r="E105" s="518"/>
      <c r="F105" s="519"/>
      <c r="G105" s="518"/>
      <c r="H105" s="520"/>
      <c r="I105" s="519"/>
    </row>
    <row r="106" spans="2:9">
      <c r="B106" s="789" t="s">
        <v>494</v>
      </c>
      <c r="C106" s="790"/>
      <c r="D106" s="518"/>
      <c r="E106" s="518"/>
      <c r="F106" s="519"/>
      <c r="G106" s="518"/>
      <c r="H106" s="520"/>
      <c r="I106" s="519"/>
    </row>
    <row r="107" spans="2:9">
      <c r="B107" s="789" t="s">
        <v>495</v>
      </c>
      <c r="C107" s="790"/>
      <c r="D107" s="518"/>
      <c r="E107" s="518"/>
      <c r="F107" s="519"/>
      <c r="G107" s="518"/>
      <c r="H107" s="520"/>
      <c r="I107" s="519"/>
    </row>
    <row r="108" spans="2:9">
      <c r="B108" s="522" t="s">
        <v>496</v>
      </c>
      <c r="C108" s="517"/>
      <c r="D108" s="518"/>
      <c r="E108" s="518"/>
      <c r="F108" s="519"/>
      <c r="G108" s="518"/>
      <c r="H108" s="520"/>
      <c r="I108" s="519"/>
    </row>
    <row r="109" spans="2:9">
      <c r="B109" s="411"/>
      <c r="C109" s="412"/>
      <c r="D109" s="413"/>
      <c r="E109" s="413"/>
      <c r="F109" s="414"/>
      <c r="G109" s="413"/>
      <c r="H109" s="415"/>
      <c r="I109" s="414"/>
    </row>
    <row r="110" spans="2:9">
      <c r="B110" s="416"/>
      <c r="C110" s="417" t="s">
        <v>176</v>
      </c>
      <c r="D110" s="418">
        <v>314202768.64999998</v>
      </c>
      <c r="E110" s="418">
        <v>-86247097.030000001</v>
      </c>
      <c r="F110" s="418">
        <v>227955671.61999997</v>
      </c>
      <c r="G110" s="418">
        <v>221931761.07666668</v>
      </c>
      <c r="H110" s="418">
        <v>187078700.9208</v>
      </c>
      <c r="I110" s="418">
        <v>6023910.543333292</v>
      </c>
    </row>
    <row r="115" spans="2:9">
      <c r="B115" s="170"/>
      <c r="C115" s="170"/>
      <c r="D115" s="170"/>
      <c r="E115" s="170"/>
      <c r="F115" s="170"/>
      <c r="G115" s="170"/>
      <c r="H115" s="170"/>
      <c r="I115" s="170"/>
    </row>
    <row r="116" spans="2:9">
      <c r="B116" s="170"/>
      <c r="C116" s="170"/>
      <c r="D116" s="170"/>
      <c r="E116" s="170"/>
      <c r="F116" s="170"/>
      <c r="G116" s="170"/>
      <c r="H116" s="170"/>
      <c r="I116" s="170"/>
    </row>
    <row r="117" spans="2:9">
      <c r="B117" s="170"/>
      <c r="C117" s="170"/>
      <c r="D117" s="170"/>
      <c r="E117" s="170"/>
      <c r="F117" s="170"/>
      <c r="G117" s="170"/>
      <c r="H117" s="170"/>
      <c r="I117" s="170"/>
    </row>
    <row r="118" spans="2:9">
      <c r="B118" s="771" t="s">
        <v>321</v>
      </c>
      <c r="C118" s="771"/>
      <c r="D118" s="771"/>
      <c r="E118" s="771"/>
      <c r="F118" s="771"/>
      <c r="G118" s="771"/>
      <c r="H118" s="771"/>
      <c r="I118" s="771"/>
    </row>
    <row r="119" spans="2:9">
      <c r="B119" s="776" t="s">
        <v>484</v>
      </c>
      <c r="C119" s="776"/>
      <c r="D119" s="776"/>
      <c r="E119" s="776"/>
      <c r="F119" s="776"/>
      <c r="G119" s="776"/>
      <c r="H119" s="776"/>
      <c r="I119" s="776"/>
    </row>
    <row r="120" spans="2:9">
      <c r="B120" s="776" t="s">
        <v>349</v>
      </c>
      <c r="C120" s="776"/>
      <c r="D120" s="776"/>
      <c r="E120" s="776"/>
      <c r="F120" s="776"/>
      <c r="G120" s="776"/>
      <c r="H120" s="776"/>
      <c r="I120" s="776"/>
    </row>
    <row r="121" spans="2:9">
      <c r="B121" s="776" t="s">
        <v>356</v>
      </c>
      <c r="C121" s="776"/>
      <c r="D121" s="776"/>
      <c r="E121" s="776"/>
      <c r="F121" s="776"/>
      <c r="G121" s="776"/>
      <c r="H121" s="776"/>
      <c r="I121" s="776"/>
    </row>
    <row r="122" spans="2:9">
      <c r="B122" s="760" t="s">
        <v>502</v>
      </c>
      <c r="C122" s="760"/>
      <c r="D122" s="760"/>
      <c r="E122" s="760"/>
      <c r="F122" s="760"/>
      <c r="G122" s="760"/>
      <c r="H122" s="760"/>
      <c r="I122" s="760"/>
    </row>
    <row r="123" spans="2:9">
      <c r="B123" s="777" t="s">
        <v>354</v>
      </c>
      <c r="C123" s="777"/>
      <c r="D123" s="777"/>
      <c r="E123" s="777"/>
      <c r="F123" s="777"/>
      <c r="G123" s="777"/>
      <c r="H123" s="777"/>
      <c r="I123" s="777"/>
    </row>
    <row r="124" spans="2:9">
      <c r="B124" s="396"/>
      <c r="C124" s="396"/>
      <c r="D124" s="396"/>
      <c r="E124" s="396"/>
      <c r="F124" s="396"/>
      <c r="G124" s="396"/>
      <c r="H124" s="396"/>
      <c r="I124" s="396"/>
    </row>
    <row r="125" spans="2:9">
      <c r="B125" s="778" t="s">
        <v>60</v>
      </c>
      <c r="C125" s="779"/>
      <c r="D125" s="784" t="s">
        <v>191</v>
      </c>
      <c r="E125" s="785"/>
      <c r="F125" s="785"/>
      <c r="G125" s="785"/>
      <c r="H125" s="786"/>
      <c r="I125" s="787" t="s">
        <v>174</v>
      </c>
    </row>
    <row r="126" spans="2:9" ht="16.5">
      <c r="B126" s="780"/>
      <c r="C126" s="781"/>
      <c r="D126" s="630" t="s">
        <v>172</v>
      </c>
      <c r="E126" s="423" t="s">
        <v>192</v>
      </c>
      <c r="F126" s="630" t="s">
        <v>159</v>
      </c>
      <c r="G126" s="630" t="s">
        <v>160</v>
      </c>
      <c r="H126" s="630" t="s">
        <v>173</v>
      </c>
      <c r="I126" s="788"/>
    </row>
    <row r="127" spans="2:9">
      <c r="B127" s="782"/>
      <c r="C127" s="783"/>
      <c r="D127" s="630">
        <v>1</v>
      </c>
      <c r="E127" s="630">
        <v>2</v>
      </c>
      <c r="F127" s="630" t="s">
        <v>163</v>
      </c>
      <c r="G127" s="630">
        <v>4</v>
      </c>
      <c r="H127" s="630">
        <v>5</v>
      </c>
      <c r="I127" s="630" t="s">
        <v>175</v>
      </c>
    </row>
    <row r="128" spans="2:9">
      <c r="B128" s="424"/>
      <c r="C128" s="425"/>
      <c r="D128" s="426"/>
      <c r="E128" s="426"/>
      <c r="F128" s="426"/>
      <c r="G128" s="426"/>
      <c r="H128" s="427"/>
      <c r="I128" s="426"/>
    </row>
    <row r="129" spans="2:10">
      <c r="B129" s="772" t="s">
        <v>238</v>
      </c>
      <c r="C129" s="773"/>
      <c r="D129" s="505">
        <v>314202768.64999998</v>
      </c>
      <c r="E129" s="506">
        <v>-86420841.829999998</v>
      </c>
      <c r="F129" s="505">
        <v>227781926.81999999</v>
      </c>
      <c r="G129" s="507">
        <v>221758016.2766667</v>
      </c>
      <c r="H129" s="507">
        <v>187078700.9208</v>
      </c>
      <c r="I129" s="505">
        <v>6023910.543333292</v>
      </c>
    </row>
    <row r="130" spans="2:10">
      <c r="B130" s="399"/>
      <c r="C130" s="400"/>
      <c r="D130" s="428"/>
      <c r="E130" s="429"/>
      <c r="F130" s="428"/>
      <c r="G130" s="428"/>
      <c r="H130" s="430"/>
      <c r="I130" s="428"/>
    </row>
    <row r="131" spans="2:10">
      <c r="B131" s="772" t="s">
        <v>239</v>
      </c>
      <c r="C131" s="773"/>
      <c r="D131" s="507">
        <v>0</v>
      </c>
      <c r="E131" s="506">
        <v>173744.8</v>
      </c>
      <c r="F131" s="505">
        <v>173744.8</v>
      </c>
      <c r="G131" s="507">
        <v>173744.8</v>
      </c>
      <c r="H131" s="507">
        <v>0</v>
      </c>
      <c r="I131" s="505">
        <v>0</v>
      </c>
    </row>
    <row r="132" spans="2:10">
      <c r="B132" s="399"/>
      <c r="C132" s="400"/>
      <c r="D132" s="428"/>
      <c r="E132" s="431"/>
      <c r="F132" s="428"/>
      <c r="G132" s="428"/>
      <c r="H132" s="430"/>
      <c r="I132" s="428"/>
    </row>
    <row r="133" spans="2:10">
      <c r="B133" s="774" t="s">
        <v>501</v>
      </c>
      <c r="C133" s="775"/>
      <c r="D133" s="507">
        <v>205247896.48999998</v>
      </c>
      <c r="E133" s="507">
        <v>-35459618.030000001</v>
      </c>
      <c r="F133" s="505">
        <v>169788278.45999998</v>
      </c>
      <c r="G133" s="507">
        <v>0</v>
      </c>
      <c r="H133" s="507">
        <v>0</v>
      </c>
      <c r="I133" s="505">
        <v>169788278.45999998</v>
      </c>
    </row>
    <row r="134" spans="2:10">
      <c r="B134" s="508"/>
      <c r="C134" s="509"/>
      <c r="D134" s="510"/>
      <c r="E134" s="510"/>
      <c r="F134" s="428"/>
      <c r="G134" s="510"/>
      <c r="H134" s="510"/>
      <c r="I134" s="428"/>
    </row>
    <row r="135" spans="2:10">
      <c r="B135" s="772" t="s">
        <v>102</v>
      </c>
      <c r="C135" s="773"/>
      <c r="D135" s="507">
        <v>0</v>
      </c>
      <c r="E135" s="507">
        <v>0</v>
      </c>
      <c r="F135" s="505">
        <v>0</v>
      </c>
      <c r="G135" s="507">
        <v>0</v>
      </c>
      <c r="H135" s="507">
        <v>0</v>
      </c>
      <c r="I135" s="505">
        <v>0</v>
      </c>
    </row>
    <row r="136" spans="2:10">
      <c r="B136" s="508"/>
      <c r="C136" s="509"/>
      <c r="D136" s="510"/>
      <c r="E136" s="510"/>
      <c r="F136" s="428"/>
      <c r="G136" s="510"/>
      <c r="H136" s="510"/>
      <c r="I136" s="428"/>
    </row>
    <row r="137" spans="2:10">
      <c r="B137" s="772" t="s">
        <v>166</v>
      </c>
      <c r="C137" s="773"/>
      <c r="D137" s="507">
        <v>0</v>
      </c>
      <c r="E137" s="507">
        <v>0</v>
      </c>
      <c r="F137" s="505">
        <v>0</v>
      </c>
      <c r="G137" s="507">
        <v>0</v>
      </c>
      <c r="H137" s="507">
        <v>0</v>
      </c>
      <c r="I137" s="505">
        <v>0</v>
      </c>
    </row>
    <row r="138" spans="2:10">
      <c r="B138" s="432"/>
      <c r="C138" s="433"/>
      <c r="D138" s="434"/>
      <c r="E138" s="434"/>
      <c r="F138" s="434"/>
      <c r="G138" s="434"/>
      <c r="H138" s="435"/>
      <c r="I138" s="434"/>
    </row>
    <row r="139" spans="2:10">
      <c r="B139" s="436"/>
      <c r="C139" s="437" t="s">
        <v>176</v>
      </c>
      <c r="D139" s="438">
        <v>519450665.13999999</v>
      </c>
      <c r="E139" s="438">
        <v>-121706715.06</v>
      </c>
      <c r="F139" s="438">
        <v>397743950.07999998</v>
      </c>
      <c r="G139" s="438">
        <v>221931761.07666671</v>
      </c>
      <c r="H139" s="438">
        <v>187078700.9208</v>
      </c>
      <c r="I139" s="438">
        <v>175812189.00333327</v>
      </c>
    </row>
    <row r="144" spans="2:10">
      <c r="B144" s="170"/>
      <c r="C144" s="170"/>
      <c r="D144" s="170"/>
      <c r="E144" s="170"/>
      <c r="F144" s="170"/>
      <c r="G144" s="170"/>
      <c r="H144" s="170"/>
      <c r="I144" s="170"/>
      <c r="J144" s="170"/>
    </row>
    <row r="145" spans="2:10">
      <c r="B145" s="771" t="s">
        <v>321</v>
      </c>
      <c r="C145" s="771"/>
      <c r="D145" s="771"/>
      <c r="E145" s="771"/>
      <c r="F145" s="771"/>
      <c r="G145" s="771"/>
      <c r="H145" s="771"/>
      <c r="I145" s="771"/>
      <c r="J145" s="771"/>
    </row>
    <row r="146" spans="2:10">
      <c r="B146" s="760" t="s">
        <v>484</v>
      </c>
      <c r="C146" s="760"/>
      <c r="D146" s="760"/>
      <c r="E146" s="760"/>
      <c r="F146" s="760"/>
      <c r="G146" s="760"/>
      <c r="H146" s="760"/>
      <c r="I146" s="760"/>
      <c r="J146" s="760"/>
    </row>
    <row r="147" spans="2:10">
      <c r="B147" s="760" t="s">
        <v>349</v>
      </c>
      <c r="C147" s="760"/>
      <c r="D147" s="760"/>
      <c r="E147" s="760"/>
      <c r="F147" s="760"/>
      <c r="G147" s="760"/>
      <c r="H147" s="760"/>
      <c r="I147" s="760"/>
      <c r="J147" s="760"/>
    </row>
    <row r="148" spans="2:10">
      <c r="B148" s="760" t="s">
        <v>357</v>
      </c>
      <c r="C148" s="760"/>
      <c r="D148" s="760"/>
      <c r="E148" s="760"/>
      <c r="F148" s="760"/>
      <c r="G148" s="760"/>
      <c r="H148" s="760"/>
      <c r="I148" s="760"/>
      <c r="J148" s="760"/>
    </row>
    <row r="149" spans="2:10">
      <c r="B149" s="760" t="s">
        <v>481</v>
      </c>
      <c r="C149" s="760"/>
      <c r="D149" s="760"/>
      <c r="E149" s="760"/>
      <c r="F149" s="760"/>
      <c r="G149" s="760"/>
      <c r="H149" s="760"/>
      <c r="I149" s="760"/>
      <c r="J149" s="760"/>
    </row>
    <row r="150" spans="2:10">
      <c r="B150" s="760" t="s">
        <v>354</v>
      </c>
      <c r="C150" s="760"/>
      <c r="D150" s="760"/>
      <c r="E150" s="760"/>
      <c r="F150" s="760"/>
      <c r="G150" s="760"/>
      <c r="H150" s="760"/>
      <c r="I150" s="760"/>
      <c r="J150" s="760"/>
    </row>
    <row r="151" spans="2:10">
      <c r="B151" s="396"/>
      <c r="C151" s="396"/>
      <c r="D151" s="396"/>
      <c r="E151" s="396"/>
      <c r="F151" s="396"/>
      <c r="G151" s="439"/>
      <c r="H151" s="439"/>
      <c r="I151" s="439"/>
      <c r="J151" s="396"/>
    </row>
    <row r="152" spans="2:10">
      <c r="B152" s="761" t="s">
        <v>60</v>
      </c>
      <c r="C152" s="762"/>
      <c r="D152" s="440"/>
      <c r="E152" s="767" t="s">
        <v>171</v>
      </c>
      <c r="F152" s="768"/>
      <c r="G152" s="768"/>
      <c r="H152" s="768"/>
      <c r="I152" s="769"/>
      <c r="J152" s="770" t="s">
        <v>174</v>
      </c>
    </row>
    <row r="153" spans="2:10" ht="24.75">
      <c r="B153" s="763"/>
      <c r="C153" s="764"/>
      <c r="D153" s="628"/>
      <c r="E153" s="355" t="s">
        <v>172</v>
      </c>
      <c r="F153" s="397" t="s">
        <v>192</v>
      </c>
      <c r="G153" s="355" t="s">
        <v>159</v>
      </c>
      <c r="H153" s="355" t="s">
        <v>160</v>
      </c>
      <c r="I153" s="355" t="s">
        <v>173</v>
      </c>
      <c r="J153" s="770"/>
    </row>
    <row r="154" spans="2:10">
      <c r="B154" s="765"/>
      <c r="C154" s="766"/>
      <c r="D154" s="629"/>
      <c r="E154" s="398">
        <v>1</v>
      </c>
      <c r="F154" s="398">
        <v>2</v>
      </c>
      <c r="G154" s="398" t="s">
        <v>163</v>
      </c>
      <c r="H154" s="398">
        <v>4</v>
      </c>
      <c r="I154" s="398">
        <v>5</v>
      </c>
      <c r="J154" s="398" t="s">
        <v>175</v>
      </c>
    </row>
    <row r="155" spans="2:10">
      <c r="B155" s="441"/>
      <c r="C155" s="442"/>
      <c r="D155" s="442"/>
      <c r="E155" s="443"/>
      <c r="F155" s="443"/>
      <c r="G155" s="443"/>
      <c r="H155" s="443"/>
      <c r="I155" s="443"/>
      <c r="J155" s="443"/>
    </row>
    <row r="156" spans="2:10">
      <c r="B156" s="757" t="s">
        <v>92</v>
      </c>
      <c r="C156" s="758"/>
      <c r="D156" s="631"/>
      <c r="E156" s="444">
        <v>126981853.73999999</v>
      </c>
      <c r="F156" s="444">
        <v>-20669303.189999998</v>
      </c>
      <c r="G156" s="444">
        <v>106312550.55</v>
      </c>
      <c r="H156" s="444">
        <v>103935336.73</v>
      </c>
      <c r="I156" s="444">
        <v>103935337.45</v>
      </c>
      <c r="J156" s="444">
        <v>2377213.8199999891</v>
      </c>
    </row>
    <row r="157" spans="2:10">
      <c r="B157" s="445"/>
      <c r="C157" s="446" t="s">
        <v>240</v>
      </c>
      <c r="D157" s="447"/>
      <c r="E157" s="448">
        <v>45641096.019999996</v>
      </c>
      <c r="F157" s="449">
        <v>-6487579.5499999998</v>
      </c>
      <c r="G157" s="450">
        <v>39153516.469999999</v>
      </c>
      <c r="H157" s="449">
        <v>39153516.450000003</v>
      </c>
      <c r="I157" s="448">
        <v>39153516.450000003</v>
      </c>
      <c r="J157" s="450">
        <v>1.9999995827674866E-2</v>
      </c>
    </row>
    <row r="158" spans="2:10">
      <c r="B158" s="451"/>
      <c r="C158" s="452" t="s">
        <v>241</v>
      </c>
      <c r="D158" s="453"/>
      <c r="E158" s="454">
        <v>0</v>
      </c>
      <c r="F158" s="454">
        <v>0</v>
      </c>
      <c r="G158" s="455">
        <v>0</v>
      </c>
      <c r="H158" s="454"/>
      <c r="I158" s="454">
        <v>0</v>
      </c>
      <c r="J158" s="455">
        <v>0</v>
      </c>
    </row>
    <row r="159" spans="2:10">
      <c r="B159" s="445"/>
      <c r="C159" s="446" t="s">
        <v>242</v>
      </c>
      <c r="D159" s="447"/>
      <c r="E159" s="448">
        <v>28395077.02</v>
      </c>
      <c r="F159" s="449">
        <v>-17453626.210000001</v>
      </c>
      <c r="G159" s="450">
        <v>10941450.809999999</v>
      </c>
      <c r="H159" s="449">
        <v>8564237.4299999997</v>
      </c>
      <c r="I159" s="448">
        <v>8564237.4299999997</v>
      </c>
      <c r="J159" s="450">
        <v>2377213.379999999</v>
      </c>
    </row>
    <row r="160" spans="2:10">
      <c r="B160" s="451"/>
      <c r="C160" s="452" t="s">
        <v>243</v>
      </c>
      <c r="D160" s="453"/>
      <c r="E160" s="454">
        <v>11027977.279999999</v>
      </c>
      <c r="F160" s="454">
        <v>-1432540.72</v>
      </c>
      <c r="G160" s="455">
        <v>9595436.5599999987</v>
      </c>
      <c r="H160" s="454">
        <v>9595436.5600000005</v>
      </c>
      <c r="I160" s="454">
        <v>9595437.2800000012</v>
      </c>
      <c r="J160" s="455">
        <v>0</v>
      </c>
    </row>
    <row r="161" spans="2:10">
      <c r="B161" s="445"/>
      <c r="C161" s="446" t="s">
        <v>244</v>
      </c>
      <c r="D161" s="447"/>
      <c r="E161" s="448">
        <v>31125669.420000002</v>
      </c>
      <c r="F161" s="449">
        <v>9125602.0199999996</v>
      </c>
      <c r="G161" s="450">
        <v>40251271.439999998</v>
      </c>
      <c r="H161" s="449">
        <v>40251271.020000003</v>
      </c>
      <c r="I161" s="448">
        <v>40251271.020000003</v>
      </c>
      <c r="J161" s="450">
        <v>0.41999999433755875</v>
      </c>
    </row>
    <row r="162" spans="2:10">
      <c r="B162" s="451"/>
      <c r="C162" s="452" t="s">
        <v>245</v>
      </c>
      <c r="D162" s="453"/>
      <c r="E162" s="454">
        <v>5058861</v>
      </c>
      <c r="F162" s="454">
        <v>-3812755.33</v>
      </c>
      <c r="G162" s="455">
        <v>1246105.67</v>
      </c>
      <c r="H162" s="454">
        <v>1246105.67</v>
      </c>
      <c r="I162" s="454">
        <v>1246105.67</v>
      </c>
      <c r="J162" s="455">
        <v>0</v>
      </c>
    </row>
    <row r="163" spans="2:10">
      <c r="B163" s="445"/>
      <c r="C163" s="446" t="s">
        <v>246</v>
      </c>
      <c r="D163" s="447"/>
      <c r="E163" s="448">
        <v>5733173</v>
      </c>
      <c r="F163" s="449">
        <v>-608403.4</v>
      </c>
      <c r="G163" s="450">
        <v>5124769.5999999996</v>
      </c>
      <c r="H163" s="449">
        <v>5124769.5999999996</v>
      </c>
      <c r="I163" s="448">
        <v>5124769.5999999996</v>
      </c>
      <c r="J163" s="450">
        <v>0</v>
      </c>
    </row>
    <row r="164" spans="2:10">
      <c r="B164" s="757" t="s">
        <v>93</v>
      </c>
      <c r="C164" s="758"/>
      <c r="D164" s="631"/>
      <c r="E164" s="456">
        <v>154441741.91</v>
      </c>
      <c r="F164" s="456">
        <v>-67500242.319999993</v>
      </c>
      <c r="G164" s="456">
        <v>86941499.590000018</v>
      </c>
      <c r="H164" s="456">
        <v>86941499.316666678</v>
      </c>
      <c r="I164" s="456">
        <v>60789619.530799992</v>
      </c>
      <c r="J164" s="456">
        <v>0.27333334406284848</v>
      </c>
    </row>
    <row r="165" spans="2:10">
      <c r="B165" s="445"/>
      <c r="C165" s="446" t="s">
        <v>247</v>
      </c>
      <c r="D165" s="447"/>
      <c r="E165" s="448">
        <v>1859993</v>
      </c>
      <c r="F165" s="449">
        <v>-1060171.68</v>
      </c>
      <c r="G165" s="450">
        <v>799821.32000000007</v>
      </c>
      <c r="H165" s="449">
        <v>799821.32000000007</v>
      </c>
      <c r="I165" s="449">
        <v>313226.73000000004</v>
      </c>
      <c r="J165" s="450">
        <v>0</v>
      </c>
    </row>
    <row r="166" spans="2:10">
      <c r="B166" s="451"/>
      <c r="C166" s="452" t="s">
        <v>248</v>
      </c>
      <c r="D166" s="453"/>
      <c r="E166" s="454">
        <v>327476</v>
      </c>
      <c r="F166" s="454">
        <v>-166851.64000000001</v>
      </c>
      <c r="G166" s="455">
        <v>160624.35999999999</v>
      </c>
      <c r="H166" s="454">
        <v>160624.35999999999</v>
      </c>
      <c r="I166" s="454">
        <v>118242.15999999999</v>
      </c>
      <c r="J166" s="455">
        <v>0</v>
      </c>
    </row>
    <row r="167" spans="2:10">
      <c r="B167" s="445"/>
      <c r="C167" s="446" t="s">
        <v>249</v>
      </c>
      <c r="D167" s="447"/>
      <c r="E167" s="448">
        <v>0</v>
      </c>
      <c r="F167" s="449">
        <v>0</v>
      </c>
      <c r="G167" s="450">
        <v>0</v>
      </c>
      <c r="H167" s="449">
        <v>0</v>
      </c>
      <c r="I167" s="448">
        <v>0</v>
      </c>
      <c r="J167" s="450">
        <v>0</v>
      </c>
    </row>
    <row r="168" spans="2:10">
      <c r="B168" s="451"/>
      <c r="C168" s="452" t="s">
        <v>250</v>
      </c>
      <c r="D168" s="453"/>
      <c r="E168" s="454">
        <v>866131.64</v>
      </c>
      <c r="F168" s="454">
        <v>-832977.25</v>
      </c>
      <c r="G168" s="455">
        <v>33154.390000000014</v>
      </c>
      <c r="H168" s="454">
        <v>33154.39</v>
      </c>
      <c r="I168" s="454">
        <v>33154.390800000001</v>
      </c>
      <c r="J168" s="455">
        <v>0</v>
      </c>
    </row>
    <row r="169" spans="2:10">
      <c r="B169" s="445"/>
      <c r="C169" s="446" t="s">
        <v>251</v>
      </c>
      <c r="D169" s="447"/>
      <c r="E169" s="448">
        <v>149687580.27000001</v>
      </c>
      <c r="F169" s="448">
        <v>-63846681.630000003</v>
      </c>
      <c r="G169" s="450">
        <v>85840898.640000015</v>
      </c>
      <c r="H169" s="449">
        <v>85840898.370000005</v>
      </c>
      <c r="I169" s="449">
        <v>60255106.069999993</v>
      </c>
      <c r="J169" s="450">
        <v>0.27000001072883606</v>
      </c>
    </row>
    <row r="170" spans="2:10">
      <c r="B170" s="451"/>
      <c r="C170" s="452" t="s">
        <v>252</v>
      </c>
      <c r="D170" s="453"/>
      <c r="E170" s="454">
        <v>145419</v>
      </c>
      <c r="F170" s="454">
        <v>-85447.8</v>
      </c>
      <c r="G170" s="455">
        <v>59971.199999999997</v>
      </c>
      <c r="H170" s="454">
        <v>59971.196666666663</v>
      </c>
      <c r="I170" s="454">
        <v>59971.199999999997</v>
      </c>
      <c r="J170" s="455">
        <v>3.3333333340124227E-3</v>
      </c>
    </row>
    <row r="171" spans="2:10">
      <c r="B171" s="445"/>
      <c r="C171" s="446" t="s">
        <v>253</v>
      </c>
      <c r="D171" s="447"/>
      <c r="E171" s="448">
        <v>496829</v>
      </c>
      <c r="F171" s="448">
        <v>-496829</v>
      </c>
      <c r="G171" s="450">
        <v>0</v>
      </c>
      <c r="H171" s="449">
        <v>0</v>
      </c>
      <c r="I171" s="448">
        <v>0</v>
      </c>
      <c r="J171" s="450">
        <v>0</v>
      </c>
    </row>
    <row r="172" spans="2:10">
      <c r="B172" s="451"/>
      <c r="C172" s="452" t="s">
        <v>254</v>
      </c>
      <c r="D172" s="453"/>
      <c r="E172" s="454">
        <v>0</v>
      </c>
      <c r="F172" s="454">
        <v>0</v>
      </c>
      <c r="G172" s="455">
        <v>0</v>
      </c>
      <c r="H172" s="454">
        <v>0</v>
      </c>
      <c r="I172" s="454">
        <v>0</v>
      </c>
      <c r="J172" s="455">
        <v>0</v>
      </c>
    </row>
    <row r="173" spans="2:10">
      <c r="B173" s="445"/>
      <c r="C173" s="446" t="s">
        <v>255</v>
      </c>
      <c r="D173" s="447"/>
      <c r="E173" s="448">
        <v>1058313</v>
      </c>
      <c r="F173" s="448">
        <v>-1011283.32</v>
      </c>
      <c r="G173" s="450">
        <v>47029.680000000051</v>
      </c>
      <c r="H173" s="449">
        <v>47029.68</v>
      </c>
      <c r="I173" s="449">
        <v>9918.98</v>
      </c>
      <c r="J173" s="450">
        <v>0</v>
      </c>
    </row>
    <row r="174" spans="2:10">
      <c r="B174" s="757" t="s">
        <v>94</v>
      </c>
      <c r="C174" s="758"/>
      <c r="D174" s="631"/>
      <c r="E174" s="456">
        <v>32779173</v>
      </c>
      <c r="F174" s="456">
        <v>1748703.6799999997</v>
      </c>
      <c r="G174" s="456">
        <v>34527876.68</v>
      </c>
      <c r="H174" s="456">
        <v>30881179.509999998</v>
      </c>
      <c r="I174" s="456">
        <v>22353743.940000001</v>
      </c>
      <c r="J174" s="456">
        <v>3646697.1700000037</v>
      </c>
    </row>
    <row r="175" spans="2:10">
      <c r="B175" s="445"/>
      <c r="C175" s="446" t="s">
        <v>256</v>
      </c>
      <c r="D175" s="447"/>
      <c r="E175" s="448">
        <v>287224</v>
      </c>
      <c r="F175" s="448">
        <v>24335.319999999901</v>
      </c>
      <c r="G175" s="450">
        <v>311559.31999999989</v>
      </c>
      <c r="H175" s="449">
        <v>311559.31999999995</v>
      </c>
      <c r="I175" s="448">
        <v>269133.26</v>
      </c>
      <c r="J175" s="450">
        <v>0</v>
      </c>
    </row>
    <row r="176" spans="2:10">
      <c r="B176" s="451"/>
      <c r="C176" s="452" t="s">
        <v>257</v>
      </c>
      <c r="D176" s="453"/>
      <c r="E176" s="454">
        <v>12222720</v>
      </c>
      <c r="F176" s="454">
        <v>-11194103.41</v>
      </c>
      <c r="G176" s="455">
        <v>1028616.5899999999</v>
      </c>
      <c r="H176" s="454">
        <v>1028616.59</v>
      </c>
      <c r="I176" s="454">
        <v>1028616.59</v>
      </c>
      <c r="J176" s="455">
        <v>0</v>
      </c>
    </row>
    <row r="177" spans="2:10">
      <c r="B177" s="445"/>
      <c r="C177" s="446" t="s">
        <v>258</v>
      </c>
      <c r="D177" s="447"/>
      <c r="E177" s="448">
        <v>3300953</v>
      </c>
      <c r="F177" s="448">
        <v>-1116097.72</v>
      </c>
      <c r="G177" s="450">
        <v>2184855.2800000003</v>
      </c>
      <c r="H177" s="449">
        <v>2184855.2799999998</v>
      </c>
      <c r="I177" s="449">
        <v>2011203.2799999998</v>
      </c>
      <c r="J177" s="450">
        <v>0</v>
      </c>
    </row>
    <row r="178" spans="2:10">
      <c r="B178" s="451"/>
      <c r="C178" s="452" t="s">
        <v>259</v>
      </c>
      <c r="D178" s="453"/>
      <c r="E178" s="454">
        <v>211256</v>
      </c>
      <c r="F178" s="454">
        <v>-63639.56</v>
      </c>
      <c r="G178" s="455">
        <v>147616.44</v>
      </c>
      <c r="H178" s="454">
        <v>147616.44</v>
      </c>
      <c r="I178" s="454">
        <v>147616.44</v>
      </c>
      <c r="J178" s="455">
        <v>0</v>
      </c>
    </row>
    <row r="179" spans="2:10">
      <c r="B179" s="445"/>
      <c r="C179" s="446" t="s">
        <v>260</v>
      </c>
      <c r="D179" s="447"/>
      <c r="E179" s="448">
        <v>15754296</v>
      </c>
      <c r="F179" s="448">
        <v>-1633724.2</v>
      </c>
      <c r="G179" s="450">
        <v>14120571.800000001</v>
      </c>
      <c r="H179" s="449">
        <v>14120571.800000001</v>
      </c>
      <c r="I179" s="449">
        <v>11575980.67</v>
      </c>
      <c r="J179" s="450">
        <v>0</v>
      </c>
    </row>
    <row r="180" spans="2:10">
      <c r="B180" s="451"/>
      <c r="C180" s="452" t="s">
        <v>261</v>
      </c>
      <c r="D180" s="453"/>
      <c r="E180" s="454">
        <v>55000</v>
      </c>
      <c r="F180" s="454">
        <v>-48712.800000000003</v>
      </c>
      <c r="G180" s="455">
        <v>6287.1999999999971</v>
      </c>
      <c r="H180" s="454">
        <v>6287.2</v>
      </c>
      <c r="I180" s="454">
        <v>6287.2</v>
      </c>
      <c r="J180" s="455">
        <v>0</v>
      </c>
    </row>
    <row r="181" spans="2:10">
      <c r="B181" s="445"/>
      <c r="C181" s="446" t="s">
        <v>262</v>
      </c>
      <c r="D181" s="447"/>
      <c r="E181" s="448">
        <v>401345</v>
      </c>
      <c r="F181" s="448">
        <v>-253616.08</v>
      </c>
      <c r="G181" s="450">
        <v>147728.92000000001</v>
      </c>
      <c r="H181" s="449">
        <v>147728.91999999998</v>
      </c>
      <c r="I181" s="448">
        <v>141728.91999999998</v>
      </c>
      <c r="J181" s="450">
        <v>0</v>
      </c>
    </row>
    <row r="182" spans="2:10">
      <c r="B182" s="451"/>
      <c r="C182" s="452" t="s">
        <v>263</v>
      </c>
      <c r="D182" s="453"/>
      <c r="E182" s="454">
        <v>511153</v>
      </c>
      <c r="F182" s="454">
        <v>-511153</v>
      </c>
      <c r="G182" s="455">
        <v>0</v>
      </c>
      <c r="H182" s="454">
        <v>0</v>
      </c>
      <c r="I182" s="454">
        <v>0</v>
      </c>
      <c r="J182" s="455">
        <v>0</v>
      </c>
    </row>
    <row r="183" spans="2:10">
      <c r="B183" s="445"/>
      <c r="C183" s="446" t="s">
        <v>264</v>
      </c>
      <c r="D183" s="447"/>
      <c r="E183" s="448">
        <v>35226</v>
      </c>
      <c r="F183" s="448">
        <v>16545415.130000001</v>
      </c>
      <c r="G183" s="450">
        <v>16580641.130000001</v>
      </c>
      <c r="H183" s="449">
        <v>12933943.959999997</v>
      </c>
      <c r="I183" s="448">
        <v>7173177.5800000019</v>
      </c>
      <c r="J183" s="450">
        <v>3646697.1700000037</v>
      </c>
    </row>
    <row r="184" spans="2:10">
      <c r="B184" s="757" t="s">
        <v>167</v>
      </c>
      <c r="C184" s="758"/>
      <c r="D184" s="631"/>
      <c r="E184" s="456">
        <v>0</v>
      </c>
      <c r="F184" s="456">
        <v>0</v>
      </c>
      <c r="G184" s="456">
        <v>0</v>
      </c>
      <c r="H184" s="456">
        <v>0</v>
      </c>
      <c r="I184" s="457">
        <v>0</v>
      </c>
      <c r="J184" s="456">
        <v>0</v>
      </c>
    </row>
    <row r="185" spans="2:10">
      <c r="B185" s="458"/>
      <c r="C185" s="446" t="s">
        <v>96</v>
      </c>
      <c r="D185" s="447"/>
      <c r="E185" s="448">
        <v>0</v>
      </c>
      <c r="F185" s="448">
        <v>0</v>
      </c>
      <c r="G185" s="450">
        <v>0</v>
      </c>
      <c r="H185" s="449">
        <v>0</v>
      </c>
      <c r="I185" s="448">
        <v>0</v>
      </c>
      <c r="J185" s="450">
        <v>0</v>
      </c>
    </row>
    <row r="186" spans="2:10">
      <c r="B186" s="451"/>
      <c r="C186" s="452" t="s">
        <v>168</v>
      </c>
      <c r="D186" s="453"/>
      <c r="E186" s="454">
        <v>0</v>
      </c>
      <c r="F186" s="454">
        <v>0</v>
      </c>
      <c r="G186" s="455">
        <v>0</v>
      </c>
      <c r="H186" s="454">
        <v>0</v>
      </c>
      <c r="I186" s="454">
        <v>0</v>
      </c>
      <c r="J186" s="455">
        <v>0</v>
      </c>
    </row>
    <row r="187" spans="2:10">
      <c r="B187" s="458"/>
      <c r="C187" s="446" t="s">
        <v>169</v>
      </c>
      <c r="D187" s="447"/>
      <c r="E187" s="448">
        <v>0</v>
      </c>
      <c r="F187" s="448">
        <v>0</v>
      </c>
      <c r="G187" s="450">
        <v>0</v>
      </c>
      <c r="H187" s="449">
        <v>0</v>
      </c>
      <c r="I187" s="448">
        <v>0</v>
      </c>
      <c r="J187" s="450">
        <v>0</v>
      </c>
    </row>
    <row r="188" spans="2:10">
      <c r="B188" s="451"/>
      <c r="C188" s="452" t="s">
        <v>101</v>
      </c>
      <c r="D188" s="453"/>
      <c r="E188" s="454">
        <v>0</v>
      </c>
      <c r="F188" s="454">
        <v>0</v>
      </c>
      <c r="G188" s="455">
        <v>0</v>
      </c>
      <c r="H188" s="454">
        <v>0</v>
      </c>
      <c r="I188" s="454">
        <v>0</v>
      </c>
      <c r="J188" s="455">
        <v>0</v>
      </c>
    </row>
    <row r="189" spans="2:10">
      <c r="B189" s="458"/>
      <c r="C189" s="446" t="s">
        <v>102</v>
      </c>
      <c r="D189" s="447"/>
      <c r="E189" s="448">
        <v>0</v>
      </c>
      <c r="F189" s="448">
        <v>0</v>
      </c>
      <c r="G189" s="450">
        <v>0</v>
      </c>
      <c r="H189" s="448">
        <v>0</v>
      </c>
      <c r="I189" s="448">
        <v>0</v>
      </c>
      <c r="J189" s="450">
        <v>0</v>
      </c>
    </row>
    <row r="190" spans="2:10">
      <c r="B190" s="451"/>
      <c r="C190" s="452" t="s">
        <v>265</v>
      </c>
      <c r="D190" s="453"/>
      <c r="E190" s="454">
        <v>0</v>
      </c>
      <c r="F190" s="454">
        <v>0</v>
      </c>
      <c r="G190" s="455">
        <v>0</v>
      </c>
      <c r="H190" s="454">
        <v>0</v>
      </c>
      <c r="I190" s="454">
        <v>0</v>
      </c>
      <c r="J190" s="455">
        <v>0</v>
      </c>
    </row>
    <row r="191" spans="2:10">
      <c r="B191" s="459"/>
      <c r="C191" s="460" t="s">
        <v>104</v>
      </c>
      <c r="D191" s="461"/>
      <c r="E191" s="448">
        <v>0</v>
      </c>
      <c r="F191" s="448">
        <v>0</v>
      </c>
      <c r="G191" s="450">
        <v>0</v>
      </c>
      <c r="H191" s="449">
        <v>0</v>
      </c>
      <c r="I191" s="449">
        <v>0</v>
      </c>
      <c r="J191" s="450">
        <v>0</v>
      </c>
    </row>
    <row r="192" spans="2:10">
      <c r="B192" s="451"/>
      <c r="C192" s="452" t="s">
        <v>106</v>
      </c>
      <c r="D192" s="453"/>
      <c r="E192" s="454">
        <v>0</v>
      </c>
      <c r="F192" s="454">
        <v>0</v>
      </c>
      <c r="G192" s="455">
        <v>0</v>
      </c>
      <c r="H192" s="454">
        <v>0</v>
      </c>
      <c r="I192" s="454">
        <v>0</v>
      </c>
      <c r="J192" s="455">
        <v>0</v>
      </c>
    </row>
    <row r="193" spans="2:10">
      <c r="B193" s="462"/>
      <c r="C193" s="463" t="s">
        <v>107</v>
      </c>
      <c r="D193" s="464"/>
      <c r="E193" s="465">
        <v>0</v>
      </c>
      <c r="F193" s="465">
        <v>0</v>
      </c>
      <c r="G193" s="466">
        <v>0</v>
      </c>
      <c r="H193" s="467">
        <v>0</v>
      </c>
      <c r="I193" s="467">
        <v>0</v>
      </c>
      <c r="J193" s="466">
        <v>0</v>
      </c>
    </row>
    <row r="194" spans="2:10">
      <c r="B194" s="757" t="s">
        <v>266</v>
      </c>
      <c r="C194" s="758"/>
      <c r="D194" s="631"/>
      <c r="E194" s="456">
        <v>0</v>
      </c>
      <c r="F194" s="456">
        <v>173744.8</v>
      </c>
      <c r="G194" s="456">
        <v>173744.8</v>
      </c>
      <c r="H194" s="456">
        <v>173744.8</v>
      </c>
      <c r="I194" s="456">
        <v>0</v>
      </c>
      <c r="J194" s="456">
        <v>0</v>
      </c>
    </row>
    <row r="195" spans="2:10">
      <c r="B195" s="445"/>
      <c r="C195" s="460" t="s">
        <v>267</v>
      </c>
      <c r="D195" s="461"/>
      <c r="E195" s="448">
        <v>0</v>
      </c>
      <c r="F195" s="448">
        <v>0</v>
      </c>
      <c r="G195" s="450">
        <v>0</v>
      </c>
      <c r="H195" s="468">
        <v>0</v>
      </c>
      <c r="I195" s="469">
        <v>0</v>
      </c>
      <c r="J195" s="470">
        <v>0</v>
      </c>
    </row>
    <row r="196" spans="2:10">
      <c r="B196" s="451"/>
      <c r="C196" s="452" t="s">
        <v>268</v>
      </c>
      <c r="D196" s="453"/>
      <c r="E196" s="454">
        <v>0</v>
      </c>
      <c r="F196" s="454">
        <v>0</v>
      </c>
      <c r="G196" s="455">
        <v>0</v>
      </c>
      <c r="H196" s="454">
        <v>0</v>
      </c>
      <c r="I196" s="471">
        <v>0</v>
      </c>
      <c r="J196" s="455">
        <v>0</v>
      </c>
    </row>
    <row r="197" spans="2:10">
      <c r="B197" s="445"/>
      <c r="C197" s="460" t="s">
        <v>269</v>
      </c>
      <c r="D197" s="461"/>
      <c r="E197" s="448">
        <v>0</v>
      </c>
      <c r="F197" s="448">
        <v>0</v>
      </c>
      <c r="G197" s="450">
        <v>0</v>
      </c>
      <c r="H197" s="449">
        <v>0</v>
      </c>
      <c r="I197" s="469">
        <v>0</v>
      </c>
      <c r="J197" s="470">
        <v>0</v>
      </c>
    </row>
    <row r="198" spans="2:10">
      <c r="B198" s="451"/>
      <c r="C198" s="452" t="s">
        <v>270</v>
      </c>
      <c r="D198" s="453"/>
      <c r="E198" s="454">
        <v>0</v>
      </c>
      <c r="F198" s="454">
        <v>0</v>
      </c>
      <c r="G198" s="455">
        <v>0</v>
      </c>
      <c r="H198" s="454">
        <v>0</v>
      </c>
      <c r="I198" s="471">
        <v>0</v>
      </c>
      <c r="J198" s="455">
        <v>0</v>
      </c>
    </row>
    <row r="199" spans="2:10">
      <c r="B199" s="445"/>
      <c r="C199" s="460" t="s">
        <v>271</v>
      </c>
      <c r="D199" s="461"/>
      <c r="E199" s="448">
        <v>0</v>
      </c>
      <c r="F199" s="448">
        <v>0</v>
      </c>
      <c r="G199" s="450">
        <v>0</v>
      </c>
      <c r="H199" s="449">
        <v>0</v>
      </c>
      <c r="I199" s="469">
        <v>0</v>
      </c>
      <c r="J199" s="450">
        <v>0</v>
      </c>
    </row>
    <row r="200" spans="2:10">
      <c r="B200" s="451"/>
      <c r="C200" s="452" t="s">
        <v>272</v>
      </c>
      <c r="D200" s="453"/>
      <c r="E200" s="454">
        <v>0</v>
      </c>
      <c r="F200" s="454">
        <v>173744.8</v>
      </c>
      <c r="G200" s="455">
        <v>173744.8</v>
      </c>
      <c r="H200" s="454">
        <v>173744.8</v>
      </c>
      <c r="I200" s="471">
        <v>0</v>
      </c>
      <c r="J200" s="455">
        <v>0</v>
      </c>
    </row>
    <row r="201" spans="2:10">
      <c r="B201" s="445"/>
      <c r="C201" s="460" t="s">
        <v>273</v>
      </c>
      <c r="D201" s="461"/>
      <c r="E201" s="448">
        <v>0</v>
      </c>
      <c r="F201" s="448">
        <v>0</v>
      </c>
      <c r="G201" s="450">
        <v>0</v>
      </c>
      <c r="H201" s="449">
        <v>0</v>
      </c>
      <c r="I201" s="469">
        <v>0</v>
      </c>
      <c r="J201" s="450">
        <v>0</v>
      </c>
    </row>
    <row r="202" spans="2:10">
      <c r="B202" s="451"/>
      <c r="C202" s="452" t="s">
        <v>274</v>
      </c>
      <c r="D202" s="453"/>
      <c r="E202" s="454">
        <v>0</v>
      </c>
      <c r="F202" s="454">
        <v>0</v>
      </c>
      <c r="G202" s="455">
        <v>0</v>
      </c>
      <c r="H202" s="454">
        <v>0</v>
      </c>
      <c r="I202" s="471">
        <v>0</v>
      </c>
      <c r="J202" s="455">
        <v>0</v>
      </c>
    </row>
    <row r="203" spans="2:10">
      <c r="B203" s="445"/>
      <c r="C203" s="460" t="s">
        <v>130</v>
      </c>
      <c r="D203" s="461"/>
      <c r="E203" s="448">
        <v>0</v>
      </c>
      <c r="F203" s="448">
        <v>0</v>
      </c>
      <c r="G203" s="450">
        <v>0</v>
      </c>
      <c r="H203" s="470">
        <v>0</v>
      </c>
      <c r="I203" s="472">
        <v>0</v>
      </c>
      <c r="J203" s="450">
        <v>0</v>
      </c>
    </row>
    <row r="204" spans="2:10">
      <c r="B204" s="757" t="s">
        <v>222</v>
      </c>
      <c r="C204" s="758"/>
      <c r="D204" s="631"/>
      <c r="E204" s="456">
        <v>0</v>
      </c>
      <c r="F204" s="456">
        <v>0</v>
      </c>
      <c r="G204" s="456">
        <v>0</v>
      </c>
      <c r="H204" s="456">
        <v>0</v>
      </c>
      <c r="I204" s="456">
        <v>0</v>
      </c>
      <c r="J204" s="456">
        <v>0</v>
      </c>
    </row>
    <row r="205" spans="2:10">
      <c r="B205" s="459"/>
      <c r="C205" s="460" t="s">
        <v>275</v>
      </c>
      <c r="D205" s="461"/>
      <c r="E205" s="448">
        <v>0</v>
      </c>
      <c r="F205" s="449">
        <v>0</v>
      </c>
      <c r="G205" s="450">
        <v>0</v>
      </c>
      <c r="H205" s="449">
        <v>0</v>
      </c>
      <c r="I205" s="449">
        <v>0</v>
      </c>
      <c r="J205" s="450">
        <v>0</v>
      </c>
    </row>
    <row r="206" spans="2:10">
      <c r="B206" s="451"/>
      <c r="C206" s="452" t="s">
        <v>276</v>
      </c>
      <c r="D206" s="453"/>
      <c r="E206" s="454">
        <v>0</v>
      </c>
      <c r="F206" s="454">
        <v>0</v>
      </c>
      <c r="G206" s="455">
        <v>0</v>
      </c>
      <c r="H206" s="454">
        <v>0</v>
      </c>
      <c r="I206" s="454">
        <v>0</v>
      </c>
      <c r="J206" s="455">
        <v>0</v>
      </c>
    </row>
    <row r="207" spans="2:10">
      <c r="B207" s="459"/>
      <c r="C207" s="460" t="s">
        <v>277</v>
      </c>
      <c r="D207" s="461"/>
      <c r="E207" s="448">
        <v>0</v>
      </c>
      <c r="F207" s="448">
        <v>0</v>
      </c>
      <c r="G207" s="450">
        <v>0</v>
      </c>
      <c r="H207" s="449">
        <v>0</v>
      </c>
      <c r="I207" s="449">
        <v>0</v>
      </c>
      <c r="J207" s="450">
        <v>0</v>
      </c>
    </row>
    <row r="208" spans="2:10">
      <c r="B208" s="757" t="s">
        <v>278</v>
      </c>
      <c r="C208" s="758"/>
      <c r="D208" s="631"/>
      <c r="E208" s="456">
        <v>0</v>
      </c>
      <c r="F208" s="456">
        <v>0</v>
      </c>
      <c r="G208" s="456">
        <v>0</v>
      </c>
      <c r="H208" s="456">
        <v>0</v>
      </c>
      <c r="I208" s="456">
        <v>0</v>
      </c>
      <c r="J208" s="456">
        <v>0</v>
      </c>
    </row>
    <row r="209" spans="2:10">
      <c r="B209" s="459"/>
      <c r="C209" s="460" t="s">
        <v>279</v>
      </c>
      <c r="D209" s="461"/>
      <c r="E209" s="448">
        <v>0</v>
      </c>
      <c r="F209" s="448">
        <v>0</v>
      </c>
      <c r="G209" s="450">
        <v>0</v>
      </c>
      <c r="H209" s="449">
        <v>0</v>
      </c>
      <c r="I209" s="449">
        <v>0</v>
      </c>
      <c r="J209" s="450">
        <v>0</v>
      </c>
    </row>
    <row r="210" spans="2:10">
      <c r="B210" s="451"/>
      <c r="C210" s="452" t="s">
        <v>280</v>
      </c>
      <c r="D210" s="453"/>
      <c r="E210" s="454">
        <v>0</v>
      </c>
      <c r="F210" s="454">
        <v>0</v>
      </c>
      <c r="G210" s="455">
        <v>0</v>
      </c>
      <c r="H210" s="454">
        <v>0</v>
      </c>
      <c r="I210" s="454">
        <v>0</v>
      </c>
      <c r="J210" s="455">
        <v>0</v>
      </c>
    </row>
    <row r="211" spans="2:10">
      <c r="B211" s="459"/>
      <c r="C211" s="460" t="s">
        <v>281</v>
      </c>
      <c r="D211" s="461"/>
      <c r="E211" s="448">
        <v>0</v>
      </c>
      <c r="F211" s="448">
        <v>0</v>
      </c>
      <c r="G211" s="450">
        <v>0</v>
      </c>
      <c r="H211" s="449">
        <v>0</v>
      </c>
      <c r="I211" s="449">
        <v>0</v>
      </c>
      <c r="J211" s="450">
        <v>0</v>
      </c>
    </row>
    <row r="212" spans="2:10">
      <c r="B212" s="451"/>
      <c r="C212" s="452" t="s">
        <v>282</v>
      </c>
      <c r="D212" s="453"/>
      <c r="E212" s="454">
        <v>0</v>
      </c>
      <c r="F212" s="454">
        <v>0</v>
      </c>
      <c r="G212" s="455">
        <v>0</v>
      </c>
      <c r="H212" s="454">
        <v>0</v>
      </c>
      <c r="I212" s="454">
        <v>0</v>
      </c>
      <c r="J212" s="455">
        <v>0</v>
      </c>
    </row>
    <row r="213" spans="2:10">
      <c r="B213" s="459"/>
      <c r="C213" s="460" t="s">
        <v>283</v>
      </c>
      <c r="D213" s="461"/>
      <c r="E213" s="448">
        <v>0</v>
      </c>
      <c r="F213" s="448">
        <v>0</v>
      </c>
      <c r="G213" s="450">
        <v>0</v>
      </c>
      <c r="H213" s="449">
        <v>0</v>
      </c>
      <c r="I213" s="449">
        <v>0</v>
      </c>
      <c r="J213" s="450">
        <v>0</v>
      </c>
    </row>
    <row r="214" spans="2:10">
      <c r="B214" s="451"/>
      <c r="C214" s="452" t="s">
        <v>284</v>
      </c>
      <c r="D214" s="453"/>
      <c r="E214" s="454">
        <v>0</v>
      </c>
      <c r="F214" s="454">
        <v>0</v>
      </c>
      <c r="G214" s="455">
        <v>0</v>
      </c>
      <c r="H214" s="454">
        <v>0</v>
      </c>
      <c r="I214" s="454">
        <v>0</v>
      </c>
      <c r="J214" s="455">
        <v>0</v>
      </c>
    </row>
    <row r="215" spans="2:10">
      <c r="B215" s="459"/>
      <c r="C215" s="460" t="s">
        <v>285</v>
      </c>
      <c r="D215" s="461"/>
      <c r="E215" s="448">
        <v>0</v>
      </c>
      <c r="F215" s="448">
        <v>0</v>
      </c>
      <c r="G215" s="450">
        <v>0</v>
      </c>
      <c r="H215" s="449">
        <v>0</v>
      </c>
      <c r="I215" s="449">
        <v>0</v>
      </c>
      <c r="J215" s="450">
        <v>0</v>
      </c>
    </row>
    <row r="216" spans="2:10">
      <c r="B216" s="757" t="s">
        <v>87</v>
      </c>
      <c r="C216" s="758"/>
      <c r="D216" s="631"/>
      <c r="E216" s="456">
        <v>0</v>
      </c>
      <c r="F216" s="456">
        <v>0</v>
      </c>
      <c r="G216" s="456">
        <v>0</v>
      </c>
      <c r="H216" s="456">
        <v>0</v>
      </c>
      <c r="I216" s="456">
        <v>0</v>
      </c>
      <c r="J216" s="456">
        <v>0</v>
      </c>
    </row>
    <row r="217" spans="2:10">
      <c r="B217" s="459"/>
      <c r="C217" s="460" t="s">
        <v>166</v>
      </c>
      <c r="D217" s="461"/>
      <c r="E217" s="448">
        <v>0</v>
      </c>
      <c r="F217" s="448">
        <v>0</v>
      </c>
      <c r="G217" s="450">
        <v>0</v>
      </c>
      <c r="H217" s="449">
        <v>0</v>
      </c>
      <c r="I217" s="449">
        <v>0</v>
      </c>
      <c r="J217" s="450">
        <v>0</v>
      </c>
    </row>
    <row r="218" spans="2:10">
      <c r="B218" s="451"/>
      <c r="C218" s="452" t="s">
        <v>42</v>
      </c>
      <c r="D218" s="453"/>
      <c r="E218" s="454">
        <v>0</v>
      </c>
      <c r="F218" s="454">
        <v>0</v>
      </c>
      <c r="G218" s="455">
        <v>0</v>
      </c>
      <c r="H218" s="454">
        <v>0</v>
      </c>
      <c r="I218" s="454">
        <v>0</v>
      </c>
      <c r="J218" s="455">
        <v>0</v>
      </c>
    </row>
    <row r="219" spans="2:10">
      <c r="B219" s="459"/>
      <c r="C219" s="460" t="s">
        <v>110</v>
      </c>
      <c r="D219" s="461"/>
      <c r="E219" s="448">
        <v>0</v>
      </c>
      <c r="F219" s="448">
        <v>0</v>
      </c>
      <c r="G219" s="450">
        <v>0</v>
      </c>
      <c r="H219" s="449">
        <v>0</v>
      </c>
      <c r="I219" s="449">
        <v>0</v>
      </c>
      <c r="J219" s="450">
        <v>0</v>
      </c>
    </row>
    <row r="220" spans="2:10">
      <c r="B220" s="757" t="s">
        <v>286</v>
      </c>
      <c r="C220" s="758"/>
      <c r="D220" s="631"/>
      <c r="E220" s="456">
        <v>205247896.48999998</v>
      </c>
      <c r="F220" s="456">
        <v>-35459618.030000001</v>
      </c>
      <c r="G220" s="456">
        <v>169788278.45999998</v>
      </c>
      <c r="H220" s="456">
        <v>0</v>
      </c>
      <c r="I220" s="456">
        <v>0</v>
      </c>
      <c r="J220" s="456">
        <v>169788278.45999998</v>
      </c>
    </row>
    <row r="221" spans="2:10">
      <c r="B221" s="459"/>
      <c r="C221" s="460" t="s">
        <v>287</v>
      </c>
      <c r="D221" s="461"/>
      <c r="E221" s="448">
        <v>0</v>
      </c>
      <c r="F221" s="448">
        <v>0</v>
      </c>
      <c r="G221" s="450">
        <v>0</v>
      </c>
      <c r="H221" s="449">
        <v>0</v>
      </c>
      <c r="I221" s="449">
        <v>0</v>
      </c>
      <c r="J221" s="450">
        <v>0</v>
      </c>
    </row>
    <row r="222" spans="2:10">
      <c r="B222" s="451"/>
      <c r="C222" s="452" t="s">
        <v>210</v>
      </c>
      <c r="D222" s="453"/>
      <c r="E222" s="454">
        <v>0</v>
      </c>
      <c r="F222" s="454">
        <v>0</v>
      </c>
      <c r="G222" s="455">
        <v>0</v>
      </c>
      <c r="H222" s="454">
        <v>0</v>
      </c>
      <c r="I222" s="454">
        <v>0</v>
      </c>
      <c r="J222" s="455">
        <v>0</v>
      </c>
    </row>
    <row r="223" spans="2:10">
      <c r="B223" s="459"/>
      <c r="C223" s="460" t="s">
        <v>211</v>
      </c>
      <c r="D223" s="461"/>
      <c r="E223" s="448">
        <v>0</v>
      </c>
      <c r="F223" s="448">
        <v>0</v>
      </c>
      <c r="G223" s="450">
        <v>0</v>
      </c>
      <c r="H223" s="449">
        <v>0</v>
      </c>
      <c r="I223" s="449">
        <v>0</v>
      </c>
      <c r="J223" s="450">
        <v>0</v>
      </c>
    </row>
    <row r="224" spans="2:10">
      <c r="B224" s="451"/>
      <c r="C224" s="452" t="s">
        <v>212</v>
      </c>
      <c r="D224" s="453"/>
      <c r="E224" s="454">
        <v>0</v>
      </c>
      <c r="F224" s="454">
        <v>0</v>
      </c>
      <c r="G224" s="455">
        <v>0</v>
      </c>
      <c r="H224" s="454">
        <v>0</v>
      </c>
      <c r="I224" s="454">
        <v>0</v>
      </c>
      <c r="J224" s="455">
        <v>0</v>
      </c>
    </row>
    <row r="225" spans="2:10">
      <c r="B225" s="459"/>
      <c r="C225" s="460" t="s">
        <v>213</v>
      </c>
      <c r="D225" s="461"/>
      <c r="E225" s="448">
        <v>0</v>
      </c>
      <c r="F225" s="448">
        <v>0</v>
      </c>
      <c r="G225" s="450">
        <v>0</v>
      </c>
      <c r="H225" s="449">
        <v>0</v>
      </c>
      <c r="I225" s="449">
        <v>0</v>
      </c>
      <c r="J225" s="450">
        <v>0</v>
      </c>
    </row>
    <row r="226" spans="2:10">
      <c r="B226" s="451"/>
      <c r="C226" s="452" t="s">
        <v>214</v>
      </c>
      <c r="D226" s="453"/>
      <c r="E226" s="454">
        <v>0</v>
      </c>
      <c r="F226" s="454">
        <v>0</v>
      </c>
      <c r="G226" s="455">
        <v>0</v>
      </c>
      <c r="H226" s="454">
        <v>0</v>
      </c>
      <c r="I226" s="454">
        <v>0</v>
      </c>
      <c r="J226" s="455">
        <v>0</v>
      </c>
    </row>
    <row r="227" spans="2:10">
      <c r="B227" s="459"/>
      <c r="C227" s="460" t="s">
        <v>288</v>
      </c>
      <c r="D227" s="461"/>
      <c r="E227" s="465">
        <v>205247896.48999998</v>
      </c>
      <c r="F227" s="467">
        <v>-35459618.030000001</v>
      </c>
      <c r="G227" s="466">
        <v>169788278.45999998</v>
      </c>
      <c r="H227" s="467">
        <v>0</v>
      </c>
      <c r="I227" s="467">
        <v>0</v>
      </c>
      <c r="J227" s="466">
        <v>169788278.45999998</v>
      </c>
    </row>
    <row r="228" spans="2:10">
      <c r="B228" s="473"/>
      <c r="C228" s="474" t="s">
        <v>176</v>
      </c>
      <c r="D228" s="437"/>
      <c r="E228" s="475">
        <v>519450665.13999999</v>
      </c>
      <c r="F228" s="475">
        <v>-121706715.05999999</v>
      </c>
      <c r="G228" s="475">
        <v>397743950.08000004</v>
      </c>
      <c r="H228" s="475">
        <v>221931760.35666668</v>
      </c>
      <c r="I228" s="475">
        <v>187078700.9208</v>
      </c>
      <c r="J228" s="475">
        <v>175812189.72333333</v>
      </c>
    </row>
    <row r="233" spans="2:10">
      <c r="B233"/>
      <c r="C233"/>
      <c r="D233"/>
      <c r="E233"/>
      <c r="F233"/>
      <c r="G233"/>
      <c r="H233"/>
      <c r="I233"/>
    </row>
    <row r="234" spans="2:10">
      <c r="B234" s="759" t="s">
        <v>321</v>
      </c>
      <c r="C234" s="759"/>
      <c r="D234" s="759"/>
      <c r="E234" s="759"/>
      <c r="F234" s="759"/>
      <c r="G234" s="759"/>
      <c r="H234" s="759"/>
      <c r="I234" s="759"/>
    </row>
    <row r="235" spans="2:10">
      <c r="B235" s="745" t="s">
        <v>484</v>
      </c>
      <c r="C235" s="745"/>
      <c r="D235" s="745"/>
      <c r="E235" s="745"/>
      <c r="F235" s="745"/>
      <c r="G235" s="745"/>
      <c r="H235" s="745"/>
      <c r="I235" s="745"/>
    </row>
    <row r="236" spans="2:10">
      <c r="B236" s="745" t="s">
        <v>349</v>
      </c>
      <c r="C236" s="745"/>
      <c r="D236" s="745"/>
      <c r="E236" s="745"/>
      <c r="F236" s="745"/>
      <c r="G236" s="745"/>
      <c r="H236" s="745"/>
      <c r="I236" s="745"/>
    </row>
    <row r="237" spans="2:10">
      <c r="B237" s="745" t="s">
        <v>351</v>
      </c>
      <c r="C237" s="745"/>
      <c r="D237" s="745"/>
      <c r="E237" s="745"/>
      <c r="F237" s="745"/>
      <c r="G237" s="745"/>
      <c r="H237" s="745"/>
      <c r="I237" s="745"/>
    </row>
    <row r="238" spans="2:10">
      <c r="B238" s="745" t="s">
        <v>483</v>
      </c>
      <c r="C238" s="745"/>
      <c r="D238" s="745"/>
      <c r="E238" s="745"/>
      <c r="F238" s="745"/>
      <c r="G238" s="745"/>
      <c r="H238" s="745"/>
      <c r="I238" s="745"/>
    </row>
    <row r="239" spans="2:10">
      <c r="B239" s="745" t="s">
        <v>354</v>
      </c>
      <c r="C239" s="745"/>
      <c r="D239" s="745"/>
      <c r="E239" s="745"/>
      <c r="F239" s="745"/>
      <c r="G239" s="745"/>
      <c r="H239" s="745"/>
      <c r="I239" s="745"/>
    </row>
    <row r="240" spans="2:10">
      <c r="B240" s="7"/>
      <c r="C240" s="7"/>
      <c r="D240" s="7"/>
      <c r="E240" s="7"/>
      <c r="F240" s="7"/>
      <c r="G240" s="7"/>
      <c r="H240" s="7"/>
      <c r="I240" s="7"/>
    </row>
    <row r="241" spans="2:9">
      <c r="B241" s="746" t="s">
        <v>60</v>
      </c>
      <c r="C241" s="747"/>
      <c r="D241" s="752" t="s">
        <v>171</v>
      </c>
      <c r="E241" s="753"/>
      <c r="F241" s="753"/>
      <c r="G241" s="753"/>
      <c r="H241" s="754"/>
      <c r="I241" s="755" t="s">
        <v>174</v>
      </c>
    </row>
    <row r="242" spans="2:9" ht="36">
      <c r="B242" s="748"/>
      <c r="C242" s="749"/>
      <c r="D242" s="632" t="s">
        <v>172</v>
      </c>
      <c r="E242" s="40" t="s">
        <v>192</v>
      </c>
      <c r="F242" s="632" t="s">
        <v>159</v>
      </c>
      <c r="G242" s="632" t="s">
        <v>160</v>
      </c>
      <c r="H242" s="632" t="s">
        <v>173</v>
      </c>
      <c r="I242" s="756"/>
    </row>
    <row r="243" spans="2:9">
      <c r="B243" s="750"/>
      <c r="C243" s="751"/>
      <c r="D243" s="632">
        <v>1</v>
      </c>
      <c r="E243" s="632">
        <v>2</v>
      </c>
      <c r="F243" s="632" t="s">
        <v>163</v>
      </c>
      <c r="G243" s="632">
        <v>4</v>
      </c>
      <c r="H243" s="632">
        <v>5</v>
      </c>
      <c r="I243" s="41" t="s">
        <v>175</v>
      </c>
    </row>
    <row r="244" spans="2:9">
      <c r="B244" s="8"/>
      <c r="C244" s="9"/>
      <c r="D244" s="10"/>
      <c r="E244" s="10"/>
      <c r="F244" s="10"/>
      <c r="G244" s="10"/>
      <c r="H244" s="10"/>
      <c r="I244" s="10"/>
    </row>
    <row r="245" spans="2:9">
      <c r="B245" s="739" t="s">
        <v>289</v>
      </c>
      <c r="C245" s="740"/>
      <c r="D245" s="52">
        <v>0</v>
      </c>
      <c r="E245" s="52">
        <v>0</v>
      </c>
      <c r="F245" s="52">
        <v>0</v>
      </c>
      <c r="G245" s="52">
        <v>0</v>
      </c>
      <c r="H245" s="52">
        <v>0</v>
      </c>
      <c r="I245" s="52">
        <v>0</v>
      </c>
    </row>
    <row r="246" spans="2:9">
      <c r="B246" s="735" t="s">
        <v>290</v>
      </c>
      <c r="C246" s="736"/>
      <c r="D246" s="11"/>
      <c r="E246" s="11"/>
      <c r="F246" s="12">
        <v>0</v>
      </c>
      <c r="G246" s="11"/>
      <c r="H246" s="11"/>
      <c r="I246" s="12">
        <v>0</v>
      </c>
    </row>
    <row r="247" spans="2:9">
      <c r="B247" s="737" t="s">
        <v>291</v>
      </c>
      <c r="C247" s="738"/>
      <c r="D247" s="42"/>
      <c r="E247" s="42"/>
      <c r="F247" s="43">
        <v>0</v>
      </c>
      <c r="G247" s="42"/>
      <c r="H247" s="42"/>
      <c r="I247" s="43">
        <v>0</v>
      </c>
    </row>
    <row r="248" spans="2:9">
      <c r="B248" s="735" t="s">
        <v>292</v>
      </c>
      <c r="C248" s="736"/>
      <c r="D248" s="11"/>
      <c r="E248" s="11"/>
      <c r="F248" s="12">
        <v>0</v>
      </c>
      <c r="G248" s="11"/>
      <c r="H248" s="11"/>
      <c r="I248" s="12">
        <v>0</v>
      </c>
    </row>
    <row r="249" spans="2:9">
      <c r="B249" s="737" t="s">
        <v>293</v>
      </c>
      <c r="C249" s="738"/>
      <c r="D249" s="42"/>
      <c r="E249" s="42"/>
      <c r="F249" s="43">
        <v>0</v>
      </c>
      <c r="G249" s="42"/>
      <c r="H249" s="42"/>
      <c r="I249" s="43">
        <v>0</v>
      </c>
    </row>
    <row r="250" spans="2:9">
      <c r="B250" s="735" t="s">
        <v>294</v>
      </c>
      <c r="C250" s="736"/>
      <c r="D250" s="11"/>
      <c r="E250" s="11"/>
      <c r="F250" s="12">
        <v>0</v>
      </c>
      <c r="G250" s="11"/>
      <c r="H250" s="11"/>
      <c r="I250" s="12">
        <v>0</v>
      </c>
    </row>
    <row r="251" spans="2:9">
      <c r="B251" s="737" t="s">
        <v>295</v>
      </c>
      <c r="C251" s="738"/>
      <c r="D251" s="42"/>
      <c r="E251" s="42"/>
      <c r="F251" s="43">
        <v>0</v>
      </c>
      <c r="G251" s="42"/>
      <c r="H251" s="42"/>
      <c r="I251" s="43">
        <v>0</v>
      </c>
    </row>
    <row r="252" spans="2:9">
      <c r="B252" s="735" t="s">
        <v>296</v>
      </c>
      <c r="C252" s="736"/>
      <c r="D252" s="11"/>
      <c r="E252" s="11"/>
      <c r="F252" s="12">
        <v>0</v>
      </c>
      <c r="G252" s="11"/>
      <c r="H252" s="11"/>
      <c r="I252" s="12">
        <v>0</v>
      </c>
    </row>
    <row r="253" spans="2:9">
      <c r="B253" s="737" t="s">
        <v>297</v>
      </c>
      <c r="C253" s="738"/>
      <c r="D253" s="42"/>
      <c r="E253" s="42"/>
      <c r="F253" s="43">
        <v>0</v>
      </c>
      <c r="G253" s="42"/>
      <c r="H253" s="42"/>
      <c r="I253" s="43">
        <v>0</v>
      </c>
    </row>
    <row r="254" spans="2:9">
      <c r="B254" s="633"/>
      <c r="C254" s="13"/>
      <c r="D254" s="14"/>
      <c r="E254" s="14"/>
      <c r="F254" s="14"/>
      <c r="G254" s="14"/>
      <c r="H254" s="14"/>
      <c r="I254" s="14"/>
    </row>
    <row r="255" spans="2:9">
      <c r="B255" s="739" t="s">
        <v>298</v>
      </c>
      <c r="C255" s="740"/>
      <c r="D255" s="52">
        <v>314202768.64999998</v>
      </c>
      <c r="E255" s="52">
        <v>-86247097.029999986</v>
      </c>
      <c r="F255" s="52">
        <v>227955671.62</v>
      </c>
      <c r="G255" s="52">
        <v>221931760.35666668</v>
      </c>
      <c r="H255" s="52">
        <v>187078700.9208</v>
      </c>
      <c r="I255" s="52">
        <v>6023911.2633333206</v>
      </c>
    </row>
    <row r="256" spans="2:9">
      <c r="B256" s="735" t="s">
        <v>299</v>
      </c>
      <c r="C256" s="736"/>
      <c r="D256" s="15"/>
      <c r="E256" s="15"/>
      <c r="F256" s="12">
        <v>0</v>
      </c>
      <c r="G256" s="15"/>
      <c r="H256" s="15"/>
      <c r="I256" s="12">
        <v>0</v>
      </c>
    </row>
    <row r="257" spans="2:9">
      <c r="B257" s="737" t="s">
        <v>300</v>
      </c>
      <c r="C257" s="738"/>
      <c r="D257" s="44"/>
      <c r="E257" s="44"/>
      <c r="F257" s="43">
        <v>0</v>
      </c>
      <c r="G257" s="44"/>
      <c r="H257" s="44"/>
      <c r="I257" s="43">
        <v>0</v>
      </c>
    </row>
    <row r="258" spans="2:9">
      <c r="B258" s="735" t="s">
        <v>301</v>
      </c>
      <c r="C258" s="736"/>
      <c r="D258" s="15">
        <v>314202768.64999998</v>
      </c>
      <c r="E258" s="15">
        <v>-86247097.029999986</v>
      </c>
      <c r="F258" s="12">
        <v>227955671.62</v>
      </c>
      <c r="G258" s="15">
        <v>221931760.35666668</v>
      </c>
      <c r="H258" s="58">
        <v>187078700.9208</v>
      </c>
      <c r="I258" s="12">
        <v>6023911.2633333206</v>
      </c>
    </row>
    <row r="259" spans="2:9">
      <c r="B259" s="737" t="s">
        <v>302</v>
      </c>
      <c r="C259" s="738"/>
      <c r="D259" s="44"/>
      <c r="E259" s="44"/>
      <c r="F259" s="43"/>
      <c r="G259" s="44"/>
      <c r="H259" s="44"/>
      <c r="I259" s="43">
        <v>0</v>
      </c>
    </row>
    <row r="260" spans="2:9">
      <c r="B260" s="735" t="s">
        <v>303</v>
      </c>
      <c r="C260" s="736"/>
      <c r="D260" s="15"/>
      <c r="E260" s="15"/>
      <c r="F260" s="12">
        <v>0</v>
      </c>
      <c r="G260" s="15"/>
      <c r="H260" s="15"/>
      <c r="I260" s="12">
        <v>0</v>
      </c>
    </row>
    <row r="261" spans="2:9">
      <c r="B261" s="737" t="s">
        <v>304</v>
      </c>
      <c r="C261" s="738"/>
      <c r="D261" s="44"/>
      <c r="E261" s="44"/>
      <c r="F261" s="43">
        <v>0</v>
      </c>
      <c r="G261" s="44"/>
      <c r="H261" s="44"/>
      <c r="I261" s="43">
        <v>0</v>
      </c>
    </row>
    <row r="262" spans="2:9">
      <c r="B262" s="735" t="s">
        <v>305</v>
      </c>
      <c r="C262" s="736"/>
      <c r="D262" s="15"/>
      <c r="E262" s="15"/>
      <c r="F262" s="12">
        <v>0</v>
      </c>
      <c r="G262" s="15"/>
      <c r="H262" s="15"/>
      <c r="I262" s="12">
        <v>0</v>
      </c>
    </row>
    <row r="263" spans="2:9">
      <c r="B263" s="633"/>
      <c r="C263" s="13"/>
      <c r="D263" s="16"/>
      <c r="E263" s="16"/>
      <c r="F263" s="14"/>
      <c r="G263" s="16"/>
      <c r="H263" s="16"/>
      <c r="I263" s="16"/>
    </row>
    <row r="264" spans="2:9">
      <c r="B264" s="739" t="s">
        <v>306</v>
      </c>
      <c r="C264" s="740"/>
      <c r="D264" s="53">
        <v>0</v>
      </c>
      <c r="E264" s="53">
        <v>0</v>
      </c>
      <c r="F264" s="53">
        <v>0</v>
      </c>
      <c r="G264" s="53">
        <v>0</v>
      </c>
      <c r="H264" s="53">
        <v>0</v>
      </c>
      <c r="I264" s="53">
        <v>0</v>
      </c>
    </row>
    <row r="265" spans="2:9">
      <c r="B265" s="735" t="s">
        <v>307</v>
      </c>
      <c r="C265" s="736"/>
      <c r="D265" s="15"/>
      <c r="E265" s="15"/>
      <c r="F265" s="12">
        <v>0</v>
      </c>
      <c r="G265" s="15"/>
      <c r="H265" s="15"/>
      <c r="I265" s="12">
        <v>0</v>
      </c>
    </row>
    <row r="266" spans="2:9">
      <c r="B266" s="737" t="s">
        <v>308</v>
      </c>
      <c r="C266" s="738"/>
      <c r="D266" s="44"/>
      <c r="E266" s="44"/>
      <c r="F266" s="43">
        <v>0</v>
      </c>
      <c r="G266" s="44"/>
      <c r="H266" s="44"/>
      <c r="I266" s="43">
        <v>0</v>
      </c>
    </row>
    <row r="267" spans="2:9">
      <c r="B267" s="735" t="s">
        <v>309</v>
      </c>
      <c r="C267" s="736"/>
      <c r="D267" s="15"/>
      <c r="E267" s="15"/>
      <c r="F267" s="12">
        <v>0</v>
      </c>
      <c r="G267" s="15"/>
      <c r="H267" s="15"/>
      <c r="I267" s="12">
        <v>0</v>
      </c>
    </row>
    <row r="268" spans="2:9">
      <c r="B268" s="737" t="s">
        <v>310</v>
      </c>
      <c r="C268" s="738"/>
      <c r="D268" s="44"/>
      <c r="E268" s="44"/>
      <c r="F268" s="43">
        <v>0</v>
      </c>
      <c r="G268" s="44"/>
      <c r="H268" s="44"/>
      <c r="I268" s="43">
        <v>0</v>
      </c>
    </row>
    <row r="269" spans="2:9">
      <c r="B269" s="735" t="s">
        <v>311</v>
      </c>
      <c r="C269" s="736"/>
      <c r="D269" s="15"/>
      <c r="E269" s="15"/>
      <c r="F269" s="12">
        <v>0</v>
      </c>
      <c r="G269" s="15"/>
      <c r="H269" s="15"/>
      <c r="I269" s="12">
        <v>0</v>
      </c>
    </row>
    <row r="270" spans="2:9">
      <c r="B270" s="737" t="s">
        <v>312</v>
      </c>
      <c r="C270" s="738"/>
      <c r="D270" s="44"/>
      <c r="E270" s="44"/>
      <c r="F270" s="43">
        <v>0</v>
      </c>
      <c r="G270" s="44"/>
      <c r="H270" s="44"/>
      <c r="I270" s="43">
        <v>0</v>
      </c>
    </row>
    <row r="271" spans="2:9">
      <c r="B271" s="735" t="s">
        <v>313</v>
      </c>
      <c r="C271" s="736"/>
      <c r="D271" s="15"/>
      <c r="E271" s="15"/>
      <c r="F271" s="12">
        <v>0</v>
      </c>
      <c r="G271" s="15"/>
      <c r="H271" s="15"/>
      <c r="I271" s="12">
        <v>0</v>
      </c>
    </row>
    <row r="272" spans="2:9">
      <c r="B272" s="737" t="s">
        <v>314</v>
      </c>
      <c r="C272" s="738"/>
      <c r="D272" s="44"/>
      <c r="E272" s="44"/>
      <c r="F272" s="43">
        <v>0</v>
      </c>
      <c r="G272" s="44"/>
      <c r="H272" s="44"/>
      <c r="I272" s="43">
        <v>0</v>
      </c>
    </row>
    <row r="273" spans="2:9">
      <c r="B273" s="735" t="s">
        <v>315</v>
      </c>
      <c r="C273" s="736"/>
      <c r="D273" s="15"/>
      <c r="E273" s="15"/>
      <c r="F273" s="12">
        <v>0</v>
      </c>
      <c r="G273" s="15"/>
      <c r="H273" s="15"/>
      <c r="I273" s="12">
        <v>0</v>
      </c>
    </row>
    <row r="274" spans="2:9">
      <c r="B274" s="633"/>
      <c r="C274" s="13"/>
      <c r="D274" s="16"/>
      <c r="E274" s="16"/>
      <c r="F274" s="16"/>
      <c r="G274" s="16"/>
      <c r="H274" s="16"/>
      <c r="I274" s="16"/>
    </row>
    <row r="275" spans="2:9">
      <c r="B275" s="739" t="s">
        <v>316</v>
      </c>
      <c r="C275" s="740"/>
      <c r="D275" s="53">
        <v>205247896.48999998</v>
      </c>
      <c r="E275" s="53">
        <v>-35459618.030000001</v>
      </c>
      <c r="F275" s="53">
        <v>169788278.45999998</v>
      </c>
      <c r="G275" s="53">
        <v>0</v>
      </c>
      <c r="H275" s="53">
        <v>0</v>
      </c>
      <c r="I275" s="53">
        <v>169788278.45999998</v>
      </c>
    </row>
    <row r="276" spans="2:9">
      <c r="B276" s="741" t="s">
        <v>317</v>
      </c>
      <c r="C276" s="742"/>
      <c r="D276" s="15"/>
      <c r="E276" s="15"/>
      <c r="F276" s="12">
        <v>0</v>
      </c>
      <c r="G276" s="15"/>
      <c r="H276" s="15"/>
      <c r="I276" s="12">
        <v>0</v>
      </c>
    </row>
    <row r="277" spans="2:9">
      <c r="B277" s="743" t="s">
        <v>318</v>
      </c>
      <c r="C277" s="744"/>
      <c r="D277" s="44"/>
      <c r="E277" s="44"/>
      <c r="F277" s="43">
        <v>0</v>
      </c>
      <c r="G277" s="44"/>
      <c r="H277" s="44"/>
      <c r="I277" s="43">
        <v>0</v>
      </c>
    </row>
    <row r="278" spans="2:9">
      <c r="B278" s="735" t="s">
        <v>319</v>
      </c>
      <c r="C278" s="736"/>
      <c r="D278" s="15"/>
      <c r="E278" s="15"/>
      <c r="F278" s="12">
        <v>0</v>
      </c>
      <c r="G278" s="15"/>
      <c r="H278" s="15"/>
      <c r="I278" s="12">
        <v>0</v>
      </c>
    </row>
    <row r="279" spans="2:9">
      <c r="B279" s="737" t="s">
        <v>320</v>
      </c>
      <c r="C279" s="738"/>
      <c r="D279" s="57">
        <v>205247896.48999998</v>
      </c>
      <c r="E279" s="57">
        <v>-35459618.030000001</v>
      </c>
      <c r="F279" s="57">
        <v>169788278.45999998</v>
      </c>
      <c r="G279" s="57">
        <v>0</v>
      </c>
      <c r="H279" s="57">
        <v>0</v>
      </c>
      <c r="I279" s="43">
        <v>169788278.45999998</v>
      </c>
    </row>
    <row r="280" spans="2:9">
      <c r="B280" s="17"/>
      <c r="C280" s="18"/>
      <c r="D280" s="19"/>
      <c r="E280" s="19"/>
      <c r="F280" s="19"/>
      <c r="G280" s="19"/>
      <c r="H280" s="19"/>
      <c r="I280" s="19"/>
    </row>
    <row r="281" spans="2:9">
      <c r="B281" s="54"/>
      <c r="C281" s="55" t="s">
        <v>176</v>
      </c>
      <c r="D281" s="56">
        <v>519450665.13999999</v>
      </c>
      <c r="E281" s="56">
        <v>-121706715.05999999</v>
      </c>
      <c r="F281" s="56">
        <v>397743950.07999998</v>
      </c>
      <c r="G281" s="56">
        <v>221931760.35666668</v>
      </c>
      <c r="H281" s="56">
        <v>187078700.9208</v>
      </c>
      <c r="I281" s="56">
        <v>175812189.7233333</v>
      </c>
    </row>
    <row r="286" spans="2:9">
      <c r="B286" s="170"/>
      <c r="C286" s="170"/>
      <c r="D286" s="170"/>
      <c r="E286" s="170"/>
      <c r="F286" s="170"/>
      <c r="G286" s="170"/>
      <c r="H286" s="170"/>
      <c r="I286" s="170"/>
    </row>
    <row r="287" spans="2:9">
      <c r="B287" s="170"/>
      <c r="C287" s="170"/>
      <c r="D287" s="170"/>
      <c r="E287" s="170"/>
      <c r="F287" s="170"/>
      <c r="G287" s="170"/>
      <c r="H287" s="170"/>
      <c r="I287" s="170"/>
    </row>
    <row r="288" spans="2:9">
      <c r="B288" s="170"/>
      <c r="C288" s="170"/>
      <c r="D288" s="170"/>
      <c r="E288" s="170"/>
      <c r="F288" s="170"/>
      <c r="G288" s="170"/>
      <c r="H288" s="170"/>
      <c r="I288" s="170"/>
    </row>
    <row r="289" spans="2:9">
      <c r="B289" s="170"/>
      <c r="C289" s="170"/>
      <c r="D289" s="170"/>
      <c r="E289" s="170"/>
      <c r="F289" s="170"/>
      <c r="G289" s="170"/>
      <c r="H289" s="170"/>
      <c r="I289" s="170"/>
    </row>
    <row r="290" spans="2:9">
      <c r="B290" s="721" t="s">
        <v>321</v>
      </c>
      <c r="C290" s="721"/>
      <c r="D290" s="721"/>
      <c r="E290" s="721"/>
      <c r="F290" s="721"/>
      <c r="G290" s="721"/>
      <c r="H290" s="721"/>
      <c r="I290" s="721"/>
    </row>
    <row r="291" spans="2:9">
      <c r="B291" s="721" t="s">
        <v>484</v>
      </c>
      <c r="C291" s="721"/>
      <c r="D291" s="721"/>
      <c r="E291" s="721"/>
      <c r="F291" s="721"/>
      <c r="G291" s="721"/>
      <c r="H291" s="721"/>
      <c r="I291" s="721"/>
    </row>
    <row r="292" spans="2:9">
      <c r="B292" s="721" t="s">
        <v>352</v>
      </c>
      <c r="C292" s="721"/>
      <c r="D292" s="721"/>
      <c r="E292" s="721"/>
      <c r="F292" s="721"/>
      <c r="G292" s="721"/>
      <c r="H292" s="721"/>
      <c r="I292" s="721"/>
    </row>
    <row r="293" spans="2:9">
      <c r="B293" s="721" t="s">
        <v>483</v>
      </c>
      <c r="C293" s="721"/>
      <c r="D293" s="721"/>
      <c r="E293" s="721"/>
      <c r="F293" s="721"/>
      <c r="G293" s="721"/>
      <c r="H293" s="721"/>
      <c r="I293" s="721"/>
    </row>
    <row r="294" spans="2:9">
      <c r="B294" s="730"/>
      <c r="C294" s="730"/>
      <c r="D294" s="730"/>
      <c r="E294" s="730"/>
      <c r="F294" s="730"/>
      <c r="G294" s="730"/>
      <c r="H294" s="730"/>
      <c r="I294" s="730"/>
    </row>
    <row r="295" spans="2:9">
      <c r="B295" s="396"/>
      <c r="C295" s="396"/>
      <c r="D295" s="396"/>
      <c r="E295" s="396"/>
      <c r="F295" s="396"/>
      <c r="G295" s="396"/>
      <c r="H295" s="396"/>
      <c r="I295" s="396"/>
    </row>
    <row r="296" spans="2:9">
      <c r="B296" s="731" t="s">
        <v>177</v>
      </c>
      <c r="C296" s="732"/>
      <c r="D296" s="725" t="s">
        <v>178</v>
      </c>
      <c r="E296" s="726"/>
      <c r="F296" s="725" t="s">
        <v>179</v>
      </c>
      <c r="G296" s="726"/>
      <c r="H296" s="725" t="s">
        <v>180</v>
      </c>
      <c r="I296" s="727"/>
    </row>
    <row r="297" spans="2:9">
      <c r="B297" s="733"/>
      <c r="C297" s="734"/>
      <c r="D297" s="725" t="s">
        <v>181</v>
      </c>
      <c r="E297" s="726"/>
      <c r="F297" s="725" t="s">
        <v>182</v>
      </c>
      <c r="G297" s="726"/>
      <c r="H297" s="725" t="s">
        <v>183</v>
      </c>
      <c r="I297" s="727"/>
    </row>
    <row r="298" spans="2:9">
      <c r="B298" s="725" t="s">
        <v>184</v>
      </c>
      <c r="C298" s="726"/>
      <c r="D298" s="726"/>
      <c r="E298" s="726"/>
      <c r="F298" s="726"/>
      <c r="G298" s="726"/>
      <c r="H298" s="726"/>
      <c r="I298" s="727"/>
    </row>
    <row r="299" spans="2:9">
      <c r="B299" s="728" t="s">
        <v>185</v>
      </c>
      <c r="C299" s="729"/>
      <c r="D299" s="719"/>
      <c r="E299" s="719"/>
      <c r="F299" s="719"/>
      <c r="G299" s="719"/>
      <c r="H299" s="724">
        <v>0</v>
      </c>
      <c r="I299" s="724">
        <v>0</v>
      </c>
    </row>
    <row r="300" spans="2:9">
      <c r="B300" s="718"/>
      <c r="C300" s="718"/>
      <c r="D300" s="719"/>
      <c r="E300" s="719"/>
      <c r="F300" s="719"/>
      <c r="G300" s="719"/>
      <c r="H300" s="724">
        <v>0</v>
      </c>
      <c r="I300" s="724">
        <v>0</v>
      </c>
    </row>
    <row r="301" spans="2:9">
      <c r="B301" s="718"/>
      <c r="C301" s="718"/>
      <c r="D301" s="719"/>
      <c r="E301" s="719"/>
      <c r="F301" s="719"/>
      <c r="G301" s="719"/>
      <c r="H301" s="724">
        <v>0</v>
      </c>
      <c r="I301" s="724">
        <v>0</v>
      </c>
    </row>
    <row r="302" spans="2:9">
      <c r="B302" s="718"/>
      <c r="C302" s="718"/>
      <c r="D302" s="719"/>
      <c r="E302" s="719"/>
      <c r="F302" s="719"/>
      <c r="G302" s="719"/>
      <c r="H302" s="724">
        <v>0</v>
      </c>
      <c r="I302" s="724">
        <v>0</v>
      </c>
    </row>
    <row r="303" spans="2:9">
      <c r="B303" s="718"/>
      <c r="C303" s="718"/>
      <c r="D303" s="719"/>
      <c r="E303" s="719"/>
      <c r="F303" s="719"/>
      <c r="G303" s="719"/>
      <c r="H303" s="724">
        <v>0</v>
      </c>
      <c r="I303" s="724">
        <v>0</v>
      </c>
    </row>
    <row r="304" spans="2:9">
      <c r="B304" s="728"/>
      <c r="C304" s="729"/>
      <c r="D304" s="719"/>
      <c r="E304" s="719"/>
      <c r="F304" s="719"/>
      <c r="G304" s="719"/>
      <c r="H304" s="724">
        <v>0</v>
      </c>
      <c r="I304" s="724">
        <v>0</v>
      </c>
    </row>
    <row r="305" spans="2:9">
      <c r="B305" s="718"/>
      <c r="C305" s="718"/>
      <c r="D305" s="719"/>
      <c r="E305" s="719"/>
      <c r="F305" s="719"/>
      <c r="G305" s="719"/>
      <c r="H305" s="724">
        <v>0</v>
      </c>
      <c r="I305" s="724">
        <v>0</v>
      </c>
    </row>
    <row r="306" spans="2:9">
      <c r="B306" s="718"/>
      <c r="C306" s="718"/>
      <c r="D306" s="719"/>
      <c r="E306" s="719"/>
      <c r="F306" s="719"/>
      <c r="G306" s="719"/>
      <c r="H306" s="724">
        <v>0</v>
      </c>
      <c r="I306" s="724">
        <v>0</v>
      </c>
    </row>
    <row r="307" spans="2:9">
      <c r="B307" s="718"/>
      <c r="C307" s="718"/>
      <c r="D307" s="719"/>
      <c r="E307" s="719"/>
      <c r="F307" s="719"/>
      <c r="G307" s="719"/>
      <c r="H307" s="724">
        <v>0</v>
      </c>
      <c r="I307" s="724">
        <v>0</v>
      </c>
    </row>
    <row r="308" spans="2:9">
      <c r="B308" s="715" t="s">
        <v>186</v>
      </c>
      <c r="C308" s="715"/>
      <c r="D308" s="714">
        <v>0</v>
      </c>
      <c r="E308" s="714"/>
      <c r="F308" s="714">
        <v>0</v>
      </c>
      <c r="G308" s="714"/>
      <c r="H308" s="714">
        <v>0</v>
      </c>
      <c r="I308" s="714"/>
    </row>
    <row r="309" spans="2:9">
      <c r="B309" s="716"/>
      <c r="C309" s="716"/>
      <c r="D309" s="716"/>
      <c r="E309" s="716"/>
      <c r="F309" s="716"/>
      <c r="G309" s="716"/>
      <c r="H309" s="716"/>
      <c r="I309" s="716"/>
    </row>
    <row r="310" spans="2:9">
      <c r="B310" s="725" t="s">
        <v>187</v>
      </c>
      <c r="C310" s="726"/>
      <c r="D310" s="726"/>
      <c r="E310" s="726"/>
      <c r="F310" s="726"/>
      <c r="G310" s="726"/>
      <c r="H310" s="726"/>
      <c r="I310" s="727"/>
    </row>
    <row r="311" spans="2:9">
      <c r="B311" s="718"/>
      <c r="C311" s="718"/>
      <c r="D311" s="719"/>
      <c r="E311" s="719"/>
      <c r="F311" s="719"/>
      <c r="G311" s="719"/>
      <c r="H311" s="724">
        <v>0</v>
      </c>
      <c r="I311" s="724">
        <v>0</v>
      </c>
    </row>
    <row r="312" spans="2:9">
      <c r="B312" s="718"/>
      <c r="C312" s="718"/>
      <c r="D312" s="719"/>
      <c r="E312" s="719"/>
      <c r="F312" s="719"/>
      <c r="G312" s="719"/>
      <c r="H312" s="724">
        <v>0</v>
      </c>
      <c r="I312" s="724">
        <v>0</v>
      </c>
    </row>
    <row r="313" spans="2:9">
      <c r="B313" s="718"/>
      <c r="C313" s="718"/>
      <c r="D313" s="719"/>
      <c r="E313" s="719"/>
      <c r="F313" s="719"/>
      <c r="G313" s="719"/>
      <c r="H313" s="724">
        <v>0</v>
      </c>
      <c r="I313" s="724">
        <v>0</v>
      </c>
    </row>
    <row r="314" spans="2:9">
      <c r="B314" s="718"/>
      <c r="C314" s="718"/>
      <c r="D314" s="719"/>
      <c r="E314" s="719"/>
      <c r="F314" s="719"/>
      <c r="G314" s="719"/>
      <c r="H314" s="724">
        <v>0</v>
      </c>
      <c r="I314" s="724">
        <v>0</v>
      </c>
    </row>
    <row r="315" spans="2:9">
      <c r="B315" s="718"/>
      <c r="C315" s="718"/>
      <c r="D315" s="719"/>
      <c r="E315" s="719"/>
      <c r="F315" s="719"/>
      <c r="G315" s="719"/>
      <c r="H315" s="724">
        <v>0</v>
      </c>
      <c r="I315" s="724">
        <v>0</v>
      </c>
    </row>
    <row r="316" spans="2:9">
      <c r="B316" s="718"/>
      <c r="C316" s="718"/>
      <c r="D316" s="719"/>
      <c r="E316" s="719"/>
      <c r="F316" s="719"/>
      <c r="G316" s="719"/>
      <c r="H316" s="724">
        <v>0</v>
      </c>
      <c r="I316" s="724">
        <v>0</v>
      </c>
    </row>
    <row r="317" spans="2:9">
      <c r="B317" s="718"/>
      <c r="C317" s="718"/>
      <c r="D317" s="719"/>
      <c r="E317" s="719"/>
      <c r="F317" s="719"/>
      <c r="G317" s="719"/>
      <c r="H317" s="724">
        <v>0</v>
      </c>
      <c r="I317" s="724">
        <v>0</v>
      </c>
    </row>
    <row r="318" spans="2:9">
      <c r="B318" s="718"/>
      <c r="C318" s="718"/>
      <c r="D318" s="719"/>
      <c r="E318" s="719"/>
      <c r="F318" s="719"/>
      <c r="G318" s="719"/>
      <c r="H318" s="724">
        <v>0</v>
      </c>
      <c r="I318" s="724">
        <v>0</v>
      </c>
    </row>
    <row r="319" spans="2:9">
      <c r="B319" s="718"/>
      <c r="C319" s="718"/>
      <c r="D319" s="719"/>
      <c r="E319" s="719"/>
      <c r="F319" s="719"/>
      <c r="G319" s="719"/>
      <c r="H319" s="724">
        <v>0</v>
      </c>
      <c r="I319" s="724">
        <v>0</v>
      </c>
    </row>
    <row r="320" spans="2:9">
      <c r="B320" s="722" t="s">
        <v>188</v>
      </c>
      <c r="C320" s="722"/>
      <c r="D320" s="714">
        <v>0</v>
      </c>
      <c r="E320" s="714"/>
      <c r="F320" s="714">
        <v>0</v>
      </c>
      <c r="G320" s="714"/>
      <c r="H320" s="723">
        <v>0</v>
      </c>
      <c r="I320" s="723"/>
    </row>
    <row r="321" spans="2:9">
      <c r="B321" s="716"/>
      <c r="C321" s="716"/>
      <c r="D321" s="717"/>
      <c r="E321" s="717"/>
      <c r="F321" s="717"/>
      <c r="G321" s="717"/>
      <c r="H321" s="717"/>
      <c r="I321" s="717"/>
    </row>
    <row r="322" spans="2:9">
      <c r="B322" s="713" t="s">
        <v>189</v>
      </c>
      <c r="C322" s="713"/>
      <c r="D322" s="714">
        <v>0</v>
      </c>
      <c r="E322" s="714"/>
      <c r="F322" s="714">
        <v>0</v>
      </c>
      <c r="G322" s="714"/>
      <c r="H322" s="714">
        <v>0</v>
      </c>
      <c r="I322" s="714"/>
    </row>
    <row r="328" spans="2:9">
      <c r="B328" s="351"/>
      <c r="C328" s="351"/>
      <c r="D328" s="351"/>
      <c r="E328" s="351"/>
      <c r="F328" s="351"/>
      <c r="G328" s="351"/>
    </row>
    <row r="329" spans="2:9">
      <c r="B329" s="351"/>
      <c r="C329" s="351"/>
      <c r="D329" s="351"/>
      <c r="E329" s="351"/>
      <c r="F329" s="351"/>
      <c r="G329" s="351"/>
    </row>
    <row r="330" spans="2:9">
      <c r="B330" s="351"/>
      <c r="C330" s="351"/>
      <c r="D330" s="351"/>
      <c r="E330" s="351"/>
      <c r="F330" s="351"/>
      <c r="G330" s="351"/>
    </row>
    <row r="331" spans="2:9">
      <c r="B331" s="351"/>
      <c r="C331" s="351"/>
      <c r="D331" s="351"/>
      <c r="E331" s="351"/>
      <c r="F331" s="351"/>
      <c r="G331" s="351"/>
    </row>
    <row r="332" spans="2:9">
      <c r="B332" s="721" t="s">
        <v>321</v>
      </c>
      <c r="C332" s="721"/>
      <c r="D332" s="721"/>
      <c r="E332" s="721"/>
      <c r="F332" s="721"/>
      <c r="G332" s="721"/>
    </row>
    <row r="333" spans="2:9">
      <c r="B333" s="721" t="s">
        <v>484</v>
      </c>
      <c r="C333" s="721"/>
      <c r="D333" s="721"/>
      <c r="E333" s="721"/>
      <c r="F333" s="721"/>
      <c r="G333" s="721"/>
    </row>
    <row r="334" spans="2:9">
      <c r="B334" s="721" t="s">
        <v>353</v>
      </c>
      <c r="C334" s="721"/>
      <c r="D334" s="721"/>
      <c r="E334" s="721"/>
      <c r="F334" s="721"/>
      <c r="G334" s="721"/>
    </row>
    <row r="335" spans="2:9">
      <c r="B335" s="721" t="s">
        <v>483</v>
      </c>
      <c r="C335" s="721"/>
      <c r="D335" s="721"/>
      <c r="E335" s="721"/>
      <c r="F335" s="721"/>
      <c r="G335" s="721"/>
    </row>
    <row r="336" spans="2:9">
      <c r="B336" s="476"/>
      <c r="C336" s="476"/>
      <c r="D336" s="476"/>
      <c r="E336" s="476"/>
      <c r="F336" s="476"/>
      <c r="G336" s="476"/>
    </row>
    <row r="337" spans="2:7">
      <c r="B337" s="720" t="s">
        <v>177</v>
      </c>
      <c r="C337" s="720"/>
      <c r="D337" s="720" t="s">
        <v>160</v>
      </c>
      <c r="E337" s="720"/>
      <c r="F337" s="720" t="s">
        <v>173</v>
      </c>
      <c r="G337" s="720"/>
    </row>
    <row r="338" spans="2:7">
      <c r="B338" s="720" t="s">
        <v>190</v>
      </c>
      <c r="C338" s="720"/>
      <c r="D338" s="720"/>
      <c r="E338" s="720"/>
      <c r="F338" s="720"/>
      <c r="G338" s="720"/>
    </row>
    <row r="339" spans="2:7">
      <c r="B339" s="718"/>
      <c r="C339" s="718"/>
      <c r="D339" s="719"/>
      <c r="E339" s="719"/>
      <c r="F339" s="719"/>
      <c r="G339" s="719"/>
    </row>
    <row r="340" spans="2:7">
      <c r="B340" s="718"/>
      <c r="C340" s="718"/>
      <c r="D340" s="719"/>
      <c r="E340" s="719"/>
      <c r="F340" s="719"/>
      <c r="G340" s="719"/>
    </row>
    <row r="341" spans="2:7">
      <c r="B341" s="718"/>
      <c r="C341" s="718"/>
      <c r="D341" s="719"/>
      <c r="E341" s="719"/>
      <c r="F341" s="719"/>
      <c r="G341" s="719"/>
    </row>
    <row r="342" spans="2:7">
      <c r="B342" s="718"/>
      <c r="C342" s="718"/>
      <c r="D342" s="719"/>
      <c r="E342" s="719"/>
      <c r="F342" s="719"/>
      <c r="G342" s="719"/>
    </row>
    <row r="343" spans="2:7">
      <c r="B343" s="718"/>
      <c r="C343" s="718"/>
      <c r="D343" s="719"/>
      <c r="E343" s="719"/>
      <c r="F343" s="719"/>
      <c r="G343" s="719"/>
    </row>
    <row r="344" spans="2:7">
      <c r="B344" s="718"/>
      <c r="C344" s="718"/>
      <c r="D344" s="719"/>
      <c r="E344" s="719"/>
      <c r="F344" s="719"/>
      <c r="G344" s="719"/>
    </row>
    <row r="345" spans="2:7">
      <c r="B345" s="718"/>
      <c r="C345" s="718"/>
      <c r="D345" s="719"/>
      <c r="E345" s="719"/>
      <c r="F345" s="719"/>
      <c r="G345" s="719"/>
    </row>
    <row r="346" spans="2:7">
      <c r="B346" s="718"/>
      <c r="C346" s="718"/>
      <c r="D346" s="719"/>
      <c r="E346" s="719"/>
      <c r="F346" s="719"/>
      <c r="G346" s="719"/>
    </row>
    <row r="347" spans="2:7">
      <c r="B347" s="718"/>
      <c r="C347" s="718"/>
      <c r="D347" s="719"/>
      <c r="E347" s="719"/>
      <c r="F347" s="719"/>
      <c r="G347" s="719"/>
    </row>
    <row r="348" spans="2:7">
      <c r="B348" s="715" t="s">
        <v>186</v>
      </c>
      <c r="C348" s="715"/>
      <c r="D348" s="714">
        <v>0</v>
      </c>
      <c r="E348" s="714"/>
      <c r="F348" s="714">
        <v>0</v>
      </c>
      <c r="G348" s="714"/>
    </row>
    <row r="349" spans="2:7">
      <c r="B349" s="716"/>
      <c r="C349" s="716"/>
      <c r="D349" s="716"/>
      <c r="E349" s="716"/>
      <c r="F349" s="716"/>
      <c r="G349" s="716"/>
    </row>
    <row r="350" spans="2:7">
      <c r="B350" s="720" t="s">
        <v>187</v>
      </c>
      <c r="C350" s="720"/>
      <c r="D350" s="720"/>
      <c r="E350" s="720"/>
      <c r="F350" s="720"/>
      <c r="G350" s="720"/>
    </row>
    <row r="351" spans="2:7">
      <c r="B351" s="718"/>
      <c r="C351" s="718"/>
      <c r="D351" s="719"/>
      <c r="E351" s="719"/>
      <c r="F351" s="719"/>
      <c r="G351" s="719"/>
    </row>
    <row r="352" spans="2:7">
      <c r="B352" s="718"/>
      <c r="C352" s="718"/>
      <c r="D352" s="719"/>
      <c r="E352" s="719"/>
      <c r="F352" s="719"/>
      <c r="G352" s="719"/>
    </row>
    <row r="353" spans="2:7">
      <c r="B353" s="718"/>
      <c r="C353" s="718"/>
      <c r="D353" s="719"/>
      <c r="E353" s="719"/>
      <c r="F353" s="719"/>
      <c r="G353" s="719"/>
    </row>
    <row r="354" spans="2:7">
      <c r="B354" s="718"/>
      <c r="C354" s="718"/>
      <c r="D354" s="719"/>
      <c r="E354" s="719"/>
      <c r="F354" s="719"/>
      <c r="G354" s="719"/>
    </row>
    <row r="355" spans="2:7">
      <c r="B355" s="718"/>
      <c r="C355" s="718"/>
      <c r="D355" s="719"/>
      <c r="E355" s="719"/>
      <c r="F355" s="719"/>
      <c r="G355" s="719"/>
    </row>
    <row r="356" spans="2:7">
      <c r="B356" s="718"/>
      <c r="C356" s="718"/>
      <c r="D356" s="719"/>
      <c r="E356" s="719"/>
      <c r="F356" s="719"/>
      <c r="G356" s="719"/>
    </row>
    <row r="357" spans="2:7">
      <c r="B357" s="718"/>
      <c r="C357" s="718"/>
      <c r="D357" s="719"/>
      <c r="E357" s="719"/>
      <c r="F357" s="719"/>
      <c r="G357" s="719"/>
    </row>
    <row r="358" spans="2:7">
      <c r="B358" s="718"/>
      <c r="C358" s="718"/>
      <c r="D358" s="719"/>
      <c r="E358" s="719"/>
      <c r="F358" s="719"/>
      <c r="G358" s="719"/>
    </row>
    <row r="359" spans="2:7">
      <c r="B359" s="718"/>
      <c r="C359" s="718"/>
      <c r="D359" s="719"/>
      <c r="E359" s="719"/>
      <c r="F359" s="719"/>
      <c r="G359" s="719"/>
    </row>
    <row r="360" spans="2:7">
      <c r="B360" s="715" t="s">
        <v>188</v>
      </c>
      <c r="C360" s="715"/>
      <c r="D360" s="714">
        <v>0</v>
      </c>
      <c r="E360" s="714"/>
      <c r="F360" s="714">
        <v>0</v>
      </c>
      <c r="G360" s="714"/>
    </row>
    <row r="361" spans="2:7">
      <c r="B361" s="716"/>
      <c r="C361" s="716"/>
      <c r="D361" s="717"/>
      <c r="E361" s="717"/>
      <c r="F361" s="717"/>
      <c r="G361" s="717"/>
    </row>
    <row r="362" spans="2:7">
      <c r="B362" s="713" t="s">
        <v>189</v>
      </c>
      <c r="C362" s="713"/>
      <c r="D362" s="714">
        <v>0</v>
      </c>
      <c r="E362" s="714"/>
      <c r="F362" s="714">
        <v>0</v>
      </c>
      <c r="G362" s="714"/>
    </row>
  </sheetData>
  <mergeCells count="325">
    <mergeCell ref="B15:D15"/>
    <mergeCell ref="B16:D16"/>
    <mergeCell ref="B17:D17"/>
    <mergeCell ref="B18:D18"/>
    <mergeCell ref="B7:J7"/>
    <mergeCell ref="B5:J5"/>
    <mergeCell ref="B8:J8"/>
    <mergeCell ref="B9:J9"/>
    <mergeCell ref="B11:D13"/>
    <mergeCell ref="E11:I11"/>
    <mergeCell ref="J11:J12"/>
    <mergeCell ref="B6:J6"/>
    <mergeCell ref="B14:D14"/>
    <mergeCell ref="J25:J26"/>
    <mergeCell ref="H26:I26"/>
    <mergeCell ref="B28:D30"/>
    <mergeCell ref="E28:I28"/>
    <mergeCell ref="J28:J29"/>
    <mergeCell ref="B19:D19"/>
    <mergeCell ref="B20:D20"/>
    <mergeCell ref="C38:D38"/>
    <mergeCell ref="B22:D22"/>
    <mergeCell ref="B23:D23"/>
    <mergeCell ref="B31:D31"/>
    <mergeCell ref="C32:D32"/>
    <mergeCell ref="C34:D34"/>
    <mergeCell ref="C35:D35"/>
    <mergeCell ref="C36:D36"/>
    <mergeCell ref="C37:D37"/>
    <mergeCell ref="B21:D21"/>
    <mergeCell ref="B51:J51"/>
    <mergeCell ref="C39:D39"/>
    <mergeCell ref="C42:D42"/>
    <mergeCell ref="C44:D44"/>
    <mergeCell ref="C45:D45"/>
    <mergeCell ref="C48:D48"/>
    <mergeCell ref="J49:J50"/>
    <mergeCell ref="H50:I50"/>
    <mergeCell ref="B41:D41"/>
    <mergeCell ref="B62:I62"/>
    <mergeCell ref="B64:C66"/>
    <mergeCell ref="D64:H64"/>
    <mergeCell ref="I64:I65"/>
    <mergeCell ref="B68:C68"/>
    <mergeCell ref="B57:I57"/>
    <mergeCell ref="B58:I58"/>
    <mergeCell ref="B59:I59"/>
    <mergeCell ref="B60:I60"/>
    <mergeCell ref="B61:I61"/>
    <mergeCell ref="B80:C82"/>
    <mergeCell ref="D80:H80"/>
    <mergeCell ref="I80:I81"/>
    <mergeCell ref="B92:I92"/>
    <mergeCell ref="B93:I93"/>
    <mergeCell ref="B74:I74"/>
    <mergeCell ref="B75:I75"/>
    <mergeCell ref="B76:I76"/>
    <mergeCell ref="B77:I77"/>
    <mergeCell ref="B78:I78"/>
    <mergeCell ref="B104:C104"/>
    <mergeCell ref="B106:C106"/>
    <mergeCell ref="B107:C107"/>
    <mergeCell ref="B118:I118"/>
    <mergeCell ref="B119:I119"/>
    <mergeCell ref="B94:I94"/>
    <mergeCell ref="B95:I95"/>
    <mergeCell ref="B96:I96"/>
    <mergeCell ref="B98:C100"/>
    <mergeCell ref="D98:H98"/>
    <mergeCell ref="I98:I99"/>
    <mergeCell ref="B129:C129"/>
    <mergeCell ref="B131:C131"/>
    <mergeCell ref="B133:C133"/>
    <mergeCell ref="B135:C135"/>
    <mergeCell ref="B137:C137"/>
    <mergeCell ref="B120:I120"/>
    <mergeCell ref="B121:I121"/>
    <mergeCell ref="B122:I122"/>
    <mergeCell ref="B123:I123"/>
    <mergeCell ref="B125:C127"/>
    <mergeCell ref="D125:H125"/>
    <mergeCell ref="I125:I126"/>
    <mergeCell ref="B150:J150"/>
    <mergeCell ref="B152:C154"/>
    <mergeCell ref="E152:I152"/>
    <mergeCell ref="J152:J153"/>
    <mergeCell ref="B156:C156"/>
    <mergeCell ref="B145:J145"/>
    <mergeCell ref="B146:J146"/>
    <mergeCell ref="B147:J147"/>
    <mergeCell ref="B148:J148"/>
    <mergeCell ref="B149:J149"/>
    <mergeCell ref="B208:C208"/>
    <mergeCell ref="B216:C216"/>
    <mergeCell ref="B220:C220"/>
    <mergeCell ref="B234:I234"/>
    <mergeCell ref="B235:I235"/>
    <mergeCell ref="B164:C164"/>
    <mergeCell ref="B174:C174"/>
    <mergeCell ref="B184:C184"/>
    <mergeCell ref="B194:C194"/>
    <mergeCell ref="B204:C204"/>
    <mergeCell ref="B245:C245"/>
    <mergeCell ref="B246:C246"/>
    <mergeCell ref="B247:C247"/>
    <mergeCell ref="B248:C248"/>
    <mergeCell ref="B249:C249"/>
    <mergeCell ref="B236:I236"/>
    <mergeCell ref="B237:I237"/>
    <mergeCell ref="B238:I238"/>
    <mergeCell ref="B239:I239"/>
    <mergeCell ref="B241:C243"/>
    <mergeCell ref="D241:H241"/>
    <mergeCell ref="I241:I242"/>
    <mergeCell ref="B256:C256"/>
    <mergeCell ref="B257:C257"/>
    <mergeCell ref="B258:C258"/>
    <mergeCell ref="B259:C259"/>
    <mergeCell ref="B260:C260"/>
    <mergeCell ref="B250:C250"/>
    <mergeCell ref="B251:C251"/>
    <mergeCell ref="B252:C252"/>
    <mergeCell ref="B253:C253"/>
    <mergeCell ref="B255:C255"/>
    <mergeCell ref="B267:C267"/>
    <mergeCell ref="B268:C268"/>
    <mergeCell ref="B269:C269"/>
    <mergeCell ref="B270:C270"/>
    <mergeCell ref="B271:C271"/>
    <mergeCell ref="B261:C261"/>
    <mergeCell ref="B262:C262"/>
    <mergeCell ref="B264:C264"/>
    <mergeCell ref="B265:C265"/>
    <mergeCell ref="B266:C266"/>
    <mergeCell ref="B278:C278"/>
    <mergeCell ref="B279:C279"/>
    <mergeCell ref="B290:I290"/>
    <mergeCell ref="B291:I291"/>
    <mergeCell ref="B292:I292"/>
    <mergeCell ref="B272:C272"/>
    <mergeCell ref="B273:C273"/>
    <mergeCell ref="B275:C275"/>
    <mergeCell ref="B276:C276"/>
    <mergeCell ref="B277:C277"/>
    <mergeCell ref="B298:I298"/>
    <mergeCell ref="B299:C299"/>
    <mergeCell ref="D299:E299"/>
    <mergeCell ref="F299:G299"/>
    <mergeCell ref="H299:I299"/>
    <mergeCell ref="B293:I293"/>
    <mergeCell ref="B294:I294"/>
    <mergeCell ref="B296:C297"/>
    <mergeCell ref="D296:E296"/>
    <mergeCell ref="F296:G296"/>
    <mergeCell ref="H296:I296"/>
    <mergeCell ref="D297:E297"/>
    <mergeCell ref="F297:G297"/>
    <mergeCell ref="H297:I297"/>
    <mergeCell ref="B302:C302"/>
    <mergeCell ref="D302:E302"/>
    <mergeCell ref="F302:G302"/>
    <mergeCell ref="H302:I302"/>
    <mergeCell ref="B303:C303"/>
    <mergeCell ref="D303:E303"/>
    <mergeCell ref="F303:G303"/>
    <mergeCell ref="H303:I303"/>
    <mergeCell ref="B300:C300"/>
    <mergeCell ref="D300:E300"/>
    <mergeCell ref="F300:G300"/>
    <mergeCell ref="H300:I300"/>
    <mergeCell ref="B301:C301"/>
    <mergeCell ref="D301:E301"/>
    <mergeCell ref="F301:G301"/>
    <mergeCell ref="H301:I301"/>
    <mergeCell ref="B306:C306"/>
    <mergeCell ref="D306:E306"/>
    <mergeCell ref="F306:G306"/>
    <mergeCell ref="H306:I306"/>
    <mergeCell ref="B307:C307"/>
    <mergeCell ref="D307:E307"/>
    <mergeCell ref="F307:G307"/>
    <mergeCell ref="H307:I307"/>
    <mergeCell ref="B304:C304"/>
    <mergeCell ref="D304:E304"/>
    <mergeCell ref="F304:G304"/>
    <mergeCell ref="H304:I304"/>
    <mergeCell ref="B305:C305"/>
    <mergeCell ref="D305:E305"/>
    <mergeCell ref="F305:G305"/>
    <mergeCell ref="H305:I305"/>
    <mergeCell ref="B310:I310"/>
    <mergeCell ref="B311:C311"/>
    <mergeCell ref="D311:E311"/>
    <mergeCell ref="F311:G311"/>
    <mergeCell ref="H311:I311"/>
    <mergeCell ref="B308:C308"/>
    <mergeCell ref="D308:E308"/>
    <mergeCell ref="F308:G308"/>
    <mergeCell ref="H308:I308"/>
    <mergeCell ref="B309:C309"/>
    <mergeCell ref="D309:E309"/>
    <mergeCell ref="F309:G309"/>
    <mergeCell ref="H309:I309"/>
    <mergeCell ref="B314:C314"/>
    <mergeCell ref="D314:E314"/>
    <mergeCell ref="F314:G314"/>
    <mergeCell ref="H314:I314"/>
    <mergeCell ref="B315:C315"/>
    <mergeCell ref="D315:E315"/>
    <mergeCell ref="F315:G315"/>
    <mergeCell ref="H315:I315"/>
    <mergeCell ref="B312:C312"/>
    <mergeCell ref="D312:E312"/>
    <mergeCell ref="F312:G312"/>
    <mergeCell ref="H312:I312"/>
    <mergeCell ref="B313:C313"/>
    <mergeCell ref="D313:E313"/>
    <mergeCell ref="F313:G313"/>
    <mergeCell ref="H313:I313"/>
    <mergeCell ref="B318:C318"/>
    <mergeCell ref="D318:E318"/>
    <mergeCell ref="F318:G318"/>
    <mergeCell ref="H318:I318"/>
    <mergeCell ref="B319:C319"/>
    <mergeCell ref="D319:E319"/>
    <mergeCell ref="F319:G319"/>
    <mergeCell ref="H319:I319"/>
    <mergeCell ref="B316:C316"/>
    <mergeCell ref="D316:E316"/>
    <mergeCell ref="F316:G316"/>
    <mergeCell ref="H316:I316"/>
    <mergeCell ref="B317:C317"/>
    <mergeCell ref="D317:E317"/>
    <mergeCell ref="F317:G317"/>
    <mergeCell ref="H317:I317"/>
    <mergeCell ref="H322:I322"/>
    <mergeCell ref="B332:G332"/>
    <mergeCell ref="B320:C320"/>
    <mergeCell ref="D320:E320"/>
    <mergeCell ref="F320:G320"/>
    <mergeCell ref="H320:I320"/>
    <mergeCell ref="B321:C321"/>
    <mergeCell ref="D321:E321"/>
    <mergeCell ref="F321:G321"/>
    <mergeCell ref="H321:I321"/>
    <mergeCell ref="B333:G333"/>
    <mergeCell ref="B334:G334"/>
    <mergeCell ref="B335:G335"/>
    <mergeCell ref="B337:C337"/>
    <mergeCell ref="D337:E337"/>
    <mergeCell ref="F337:G337"/>
    <mergeCell ref="B322:C322"/>
    <mergeCell ref="D322:E322"/>
    <mergeCell ref="F322:G322"/>
    <mergeCell ref="B341:C341"/>
    <mergeCell ref="D341:E341"/>
    <mergeCell ref="F341:G341"/>
    <mergeCell ref="B342:C342"/>
    <mergeCell ref="D342:E342"/>
    <mergeCell ref="F342:G342"/>
    <mergeCell ref="B338:G338"/>
    <mergeCell ref="B339:C339"/>
    <mergeCell ref="D339:E339"/>
    <mergeCell ref="F339:G339"/>
    <mergeCell ref="B340:C340"/>
    <mergeCell ref="D340:E340"/>
    <mergeCell ref="F340:G340"/>
    <mergeCell ref="B345:C345"/>
    <mergeCell ref="D345:E345"/>
    <mergeCell ref="F345:G345"/>
    <mergeCell ref="B346:C346"/>
    <mergeCell ref="D346:E346"/>
    <mergeCell ref="F346:G346"/>
    <mergeCell ref="B343:C343"/>
    <mergeCell ref="D343:E343"/>
    <mergeCell ref="F343:G343"/>
    <mergeCell ref="B344:C344"/>
    <mergeCell ref="D344:E344"/>
    <mergeCell ref="F344:G344"/>
    <mergeCell ref="B349:C349"/>
    <mergeCell ref="D349:E349"/>
    <mergeCell ref="F349:G349"/>
    <mergeCell ref="B350:G350"/>
    <mergeCell ref="B351:C351"/>
    <mergeCell ref="D351:E351"/>
    <mergeCell ref="F351:G351"/>
    <mergeCell ref="B347:C347"/>
    <mergeCell ref="D347:E347"/>
    <mergeCell ref="F347:G347"/>
    <mergeCell ref="B348:C348"/>
    <mergeCell ref="D348:E348"/>
    <mergeCell ref="F348:G348"/>
    <mergeCell ref="B354:C354"/>
    <mergeCell ref="D354:E354"/>
    <mergeCell ref="F354:G354"/>
    <mergeCell ref="B355:C355"/>
    <mergeCell ref="D355:E355"/>
    <mergeCell ref="F355:G355"/>
    <mergeCell ref="B352:C352"/>
    <mergeCell ref="D352:E352"/>
    <mergeCell ref="F352:G352"/>
    <mergeCell ref="B353:C353"/>
    <mergeCell ref="D353:E353"/>
    <mergeCell ref="F353:G353"/>
    <mergeCell ref="B358:C358"/>
    <mergeCell ref="D358:E358"/>
    <mergeCell ref="F358:G358"/>
    <mergeCell ref="B359:C359"/>
    <mergeCell ref="D359:E359"/>
    <mergeCell ref="F359:G359"/>
    <mergeCell ref="B356:C356"/>
    <mergeCell ref="D356:E356"/>
    <mergeCell ref="F356:G356"/>
    <mergeCell ref="B357:C357"/>
    <mergeCell ref="D357:E357"/>
    <mergeCell ref="F357:G357"/>
    <mergeCell ref="B362:C362"/>
    <mergeCell ref="D362:E362"/>
    <mergeCell ref="F362:G362"/>
    <mergeCell ref="B360:C360"/>
    <mergeCell ref="D360:E360"/>
    <mergeCell ref="F360:G360"/>
    <mergeCell ref="B361:C361"/>
    <mergeCell ref="D361:E361"/>
    <mergeCell ref="F361:G361"/>
  </mergeCells>
  <printOptions horizontalCentered="1"/>
  <pageMargins left="0.70866141732283472" right="0.70866141732283472" top="0.74803149606299213" bottom="0.74803149606299213" header="0.31496062992125984" footer="0.31496062992125984"/>
  <pageSetup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AU149"/>
  <sheetViews>
    <sheetView showGridLines="0" tabSelected="1" zoomScale="110" zoomScaleNormal="110" workbookViewId="0">
      <selection activeCell="D25" sqref="D25"/>
    </sheetView>
  </sheetViews>
  <sheetFormatPr baseColWidth="10" defaultRowHeight="12.75"/>
  <cols>
    <col min="3" max="3" width="37.28515625" customWidth="1"/>
    <col min="4" max="4" width="10.42578125" customWidth="1"/>
    <col min="5" max="5" width="12.140625" customWidth="1"/>
    <col min="6" max="9" width="10.42578125" customWidth="1"/>
  </cols>
  <sheetData>
    <row r="5" spans="1:10">
      <c r="A5" s="170"/>
      <c r="B5" s="170"/>
      <c r="C5" s="170"/>
      <c r="D5" s="170"/>
      <c r="E5" s="170"/>
      <c r="F5" s="170"/>
      <c r="G5" s="170"/>
      <c r="H5" s="170"/>
      <c r="I5" s="170"/>
    </row>
    <row r="6" spans="1:10">
      <c r="A6" s="170"/>
      <c r="B6" s="170"/>
      <c r="C6" s="170"/>
      <c r="D6" s="170"/>
      <c r="E6" s="170"/>
      <c r="F6" s="170"/>
      <c r="G6" s="170"/>
      <c r="H6" s="170"/>
      <c r="I6" s="170"/>
    </row>
    <row r="7" spans="1:10">
      <c r="A7" s="170"/>
      <c r="B7" s="170"/>
      <c r="C7" s="170"/>
      <c r="D7" s="170"/>
      <c r="E7" s="170"/>
      <c r="F7" s="170"/>
      <c r="G7" s="170"/>
      <c r="H7" s="170"/>
      <c r="I7" s="170"/>
    </row>
    <row r="8" spans="1:10" ht="10.5" customHeight="1">
      <c r="A8" s="922" t="s">
        <v>321</v>
      </c>
      <c r="B8" s="922"/>
      <c r="C8" s="922"/>
      <c r="D8" s="922"/>
      <c r="E8" s="922"/>
      <c r="F8" s="922"/>
      <c r="G8" s="922"/>
      <c r="H8" s="922"/>
      <c r="I8" s="922"/>
    </row>
    <row r="9" spans="1:10" ht="12.75" customHeight="1">
      <c r="A9" s="922" t="s">
        <v>484</v>
      </c>
      <c r="B9" s="922"/>
      <c r="C9" s="922"/>
      <c r="D9" s="922"/>
      <c r="E9" s="922"/>
      <c r="F9" s="922"/>
      <c r="G9" s="922"/>
      <c r="H9" s="922"/>
      <c r="I9" s="922"/>
    </row>
    <row r="10" spans="1:10" ht="13.5" customHeight="1">
      <c r="A10" s="922" t="s">
        <v>390</v>
      </c>
      <c r="B10" s="922"/>
      <c r="C10" s="922"/>
      <c r="D10" s="922"/>
      <c r="E10" s="922"/>
      <c r="F10" s="922"/>
      <c r="G10" s="922"/>
      <c r="H10" s="922"/>
      <c r="I10" s="922"/>
    </row>
    <row r="11" spans="1:10" ht="14.25" customHeight="1">
      <c r="A11" s="922" t="s">
        <v>481</v>
      </c>
      <c r="B11" s="922"/>
      <c r="C11" s="922"/>
      <c r="D11" s="922"/>
      <c r="E11" s="922"/>
      <c r="F11" s="922"/>
      <c r="G11" s="922"/>
      <c r="H11" s="922"/>
      <c r="I11" s="922"/>
    </row>
    <row r="12" spans="1:10" ht="10.5" customHeight="1">
      <c r="A12" s="922" t="s">
        <v>354</v>
      </c>
      <c r="B12" s="922"/>
      <c r="C12" s="922"/>
      <c r="D12" s="922"/>
      <c r="E12" s="922"/>
      <c r="F12" s="922"/>
      <c r="G12" s="922"/>
      <c r="H12" s="922"/>
      <c r="I12" s="922"/>
    </row>
    <row r="13" spans="1:10" ht="6" customHeight="1">
      <c r="A13" s="477"/>
      <c r="B13" s="477"/>
      <c r="C13" s="477"/>
      <c r="D13" s="477"/>
      <c r="E13" s="477"/>
      <c r="F13" s="477"/>
      <c r="G13" s="477"/>
      <c r="H13" s="477"/>
      <c r="I13" s="477"/>
      <c r="J13" s="6"/>
    </row>
    <row r="14" spans="1:10">
      <c r="A14" s="923" t="s">
        <v>60</v>
      </c>
      <c r="B14" s="924"/>
      <c r="C14" s="925"/>
      <c r="D14" s="932" t="s">
        <v>191</v>
      </c>
      <c r="E14" s="933"/>
      <c r="F14" s="933"/>
      <c r="G14" s="933"/>
      <c r="H14" s="934"/>
      <c r="I14" s="935" t="s">
        <v>174</v>
      </c>
    </row>
    <row r="15" spans="1:10" ht="37.5" customHeight="1">
      <c r="A15" s="926"/>
      <c r="B15" s="927"/>
      <c r="C15" s="928"/>
      <c r="D15" s="525" t="s">
        <v>172</v>
      </c>
      <c r="E15" s="545" t="s">
        <v>192</v>
      </c>
      <c r="F15" s="526" t="s">
        <v>159</v>
      </c>
      <c r="G15" s="526" t="s">
        <v>160</v>
      </c>
      <c r="H15" s="527" t="s">
        <v>173</v>
      </c>
      <c r="I15" s="936"/>
    </row>
    <row r="16" spans="1:10" ht="13.5" thickBot="1">
      <c r="A16" s="929"/>
      <c r="B16" s="930"/>
      <c r="C16" s="931"/>
      <c r="D16" s="528">
        <v>1</v>
      </c>
      <c r="E16" s="528">
        <v>2</v>
      </c>
      <c r="F16" s="528" t="s">
        <v>163</v>
      </c>
      <c r="G16" s="528">
        <v>4</v>
      </c>
      <c r="H16" s="529">
        <v>5</v>
      </c>
      <c r="I16" s="530" t="s">
        <v>175</v>
      </c>
    </row>
    <row r="17" spans="1:9" ht="18.75" customHeight="1">
      <c r="A17" s="937" t="s">
        <v>358</v>
      </c>
      <c r="B17" s="938"/>
      <c r="C17" s="939"/>
      <c r="D17" s="531">
        <v>314202768.64999998</v>
      </c>
      <c r="E17" s="531">
        <v>-86247097.029999986</v>
      </c>
      <c r="F17" s="531">
        <v>227955671.62</v>
      </c>
      <c r="G17" s="531">
        <v>221931760.35666668</v>
      </c>
      <c r="H17" s="531">
        <v>187078700.9208</v>
      </c>
      <c r="I17" s="531">
        <v>6023911.2633333206</v>
      </c>
    </row>
    <row r="18" spans="1:9" ht="21" customHeight="1">
      <c r="A18" s="532"/>
      <c r="B18" s="920" t="s">
        <v>359</v>
      </c>
      <c r="C18" s="921"/>
      <c r="D18" s="533">
        <v>0</v>
      </c>
      <c r="E18" s="533">
        <v>0</v>
      </c>
      <c r="F18" s="533">
        <v>0</v>
      </c>
      <c r="G18" s="533">
        <v>0</v>
      </c>
      <c r="H18" s="533">
        <v>0</v>
      </c>
      <c r="I18" s="533">
        <v>0</v>
      </c>
    </row>
    <row r="19" spans="1:9" s="32" customFormat="1">
      <c r="A19" s="532"/>
      <c r="B19" s="634"/>
      <c r="C19" s="635" t="s">
        <v>360</v>
      </c>
      <c r="D19" s="534"/>
      <c r="E19" s="535"/>
      <c r="F19" s="536">
        <v>0</v>
      </c>
      <c r="G19" s="535"/>
      <c r="H19" s="535"/>
      <c r="I19" s="537">
        <v>0</v>
      </c>
    </row>
    <row r="20" spans="1:9" s="32" customFormat="1">
      <c r="A20" s="532"/>
      <c r="B20" s="634"/>
      <c r="C20" s="635" t="s">
        <v>361</v>
      </c>
      <c r="D20" s="534"/>
      <c r="E20" s="535"/>
      <c r="F20" s="536">
        <v>0</v>
      </c>
      <c r="G20" s="535"/>
      <c r="H20" s="535"/>
      <c r="I20" s="537">
        <v>0</v>
      </c>
    </row>
    <row r="21" spans="1:9" s="32" customFormat="1">
      <c r="A21" s="532"/>
      <c r="B21" s="920" t="s">
        <v>362</v>
      </c>
      <c r="C21" s="921"/>
      <c r="D21" s="533">
        <v>314202768.64999998</v>
      </c>
      <c r="E21" s="533">
        <v>-86247097.029999986</v>
      </c>
      <c r="F21" s="533">
        <v>227955671.62</v>
      </c>
      <c r="G21" s="533">
        <v>221931760.35666668</v>
      </c>
      <c r="H21" s="533">
        <v>187078700.9208</v>
      </c>
      <c r="I21" s="533">
        <v>6023911.2633333206</v>
      </c>
    </row>
    <row r="22" spans="1:9" s="32" customFormat="1">
      <c r="A22" s="532"/>
      <c r="B22" s="634"/>
      <c r="C22" s="635" t="s">
        <v>363</v>
      </c>
      <c r="D22" s="534">
        <v>314202768.64999998</v>
      </c>
      <c r="E22" s="534">
        <v>-86247097.029999986</v>
      </c>
      <c r="F22" s="536">
        <v>227955671.62</v>
      </c>
      <c r="G22" s="534">
        <v>221931760.35666668</v>
      </c>
      <c r="H22" s="534">
        <v>187078700.9208</v>
      </c>
      <c r="I22" s="537">
        <v>6023911.2633333206</v>
      </c>
    </row>
    <row r="23" spans="1:9" s="32" customFormat="1">
      <c r="A23" s="532"/>
      <c r="B23" s="634"/>
      <c r="C23" s="635" t="s">
        <v>364</v>
      </c>
      <c r="D23" s="534"/>
      <c r="E23" s="535"/>
      <c r="F23" s="536">
        <v>0</v>
      </c>
      <c r="G23" s="535"/>
      <c r="H23" s="535"/>
      <c r="I23" s="537">
        <v>0</v>
      </c>
    </row>
    <row r="24" spans="1:9" s="32" customFormat="1" ht="22.5">
      <c r="A24" s="532"/>
      <c r="B24" s="634"/>
      <c r="C24" s="635" t="s">
        <v>365</v>
      </c>
      <c r="D24" s="534"/>
      <c r="E24" s="535"/>
      <c r="F24" s="536">
        <v>0</v>
      </c>
      <c r="G24" s="535"/>
      <c r="H24" s="535"/>
      <c r="I24" s="537">
        <v>0</v>
      </c>
    </row>
    <row r="25" spans="1:9" s="32" customFormat="1">
      <c r="A25" s="532"/>
      <c r="B25" s="634"/>
      <c r="C25" s="635" t="s">
        <v>366</v>
      </c>
      <c r="D25" s="534"/>
      <c r="E25" s="535"/>
      <c r="F25" s="536">
        <v>0</v>
      </c>
      <c r="G25" s="535"/>
      <c r="H25" s="535"/>
      <c r="I25" s="537">
        <v>0</v>
      </c>
    </row>
    <row r="26" spans="1:9" s="32" customFormat="1">
      <c r="A26" s="532"/>
      <c r="B26" s="634"/>
      <c r="C26" s="635" t="s">
        <v>367</v>
      </c>
      <c r="D26" s="534"/>
      <c r="E26" s="535"/>
      <c r="F26" s="536">
        <v>0</v>
      </c>
      <c r="G26" s="535"/>
      <c r="H26" s="535"/>
      <c r="I26" s="537">
        <v>0</v>
      </c>
    </row>
    <row r="27" spans="1:9" s="32" customFormat="1" ht="22.5">
      <c r="A27" s="532"/>
      <c r="B27" s="634"/>
      <c r="C27" s="635" t="s">
        <v>368</v>
      </c>
      <c r="D27" s="534"/>
      <c r="E27" s="535"/>
      <c r="F27" s="536">
        <v>0</v>
      </c>
      <c r="G27" s="535"/>
      <c r="H27" s="535"/>
      <c r="I27" s="537">
        <v>0</v>
      </c>
    </row>
    <row r="28" spans="1:9" s="32" customFormat="1">
      <c r="A28" s="532"/>
      <c r="B28" s="634"/>
      <c r="C28" s="635" t="s">
        <v>369</v>
      </c>
      <c r="D28" s="534"/>
      <c r="E28" s="535"/>
      <c r="F28" s="536">
        <v>0</v>
      </c>
      <c r="G28" s="535"/>
      <c r="H28" s="535"/>
      <c r="I28" s="537">
        <v>0</v>
      </c>
    </row>
    <row r="29" spans="1:9" s="32" customFormat="1">
      <c r="A29" s="532"/>
      <c r="B29" s="634"/>
      <c r="C29" s="635" t="s">
        <v>370</v>
      </c>
      <c r="D29" s="534"/>
      <c r="E29" s="535"/>
      <c r="F29" s="536">
        <v>0</v>
      </c>
      <c r="G29" s="535"/>
      <c r="H29" s="535"/>
      <c r="I29" s="537">
        <v>0</v>
      </c>
    </row>
    <row r="30" spans="1:9" s="32" customFormat="1">
      <c r="A30" s="532"/>
      <c r="B30" s="920" t="s">
        <v>371</v>
      </c>
      <c r="C30" s="921"/>
      <c r="D30" s="533">
        <v>0</v>
      </c>
      <c r="E30" s="533">
        <v>0</v>
      </c>
      <c r="F30" s="533">
        <v>0</v>
      </c>
      <c r="G30" s="533">
        <v>0</v>
      </c>
      <c r="H30" s="533">
        <v>0</v>
      </c>
      <c r="I30" s="533">
        <v>0</v>
      </c>
    </row>
    <row r="31" spans="1:9" s="32" customFormat="1" ht="22.5">
      <c r="A31" s="532"/>
      <c r="B31" s="634"/>
      <c r="C31" s="635" t="s">
        <v>372</v>
      </c>
      <c r="D31" s="534"/>
      <c r="E31" s="535"/>
      <c r="F31" s="536">
        <v>0</v>
      </c>
      <c r="G31" s="535"/>
      <c r="H31" s="535"/>
      <c r="I31" s="537">
        <v>0</v>
      </c>
    </row>
    <row r="32" spans="1:9" s="32" customFormat="1" ht="22.5">
      <c r="A32" s="532"/>
      <c r="B32" s="634"/>
      <c r="C32" s="635" t="s">
        <v>373</v>
      </c>
      <c r="D32" s="534"/>
      <c r="E32" s="535"/>
      <c r="F32" s="536">
        <v>0</v>
      </c>
      <c r="G32" s="535"/>
      <c r="H32" s="535"/>
      <c r="I32" s="537">
        <v>0</v>
      </c>
    </row>
    <row r="33" spans="1:9" s="32" customFormat="1">
      <c r="A33" s="532"/>
      <c r="B33" s="634"/>
      <c r="C33" s="635" t="s">
        <v>374</v>
      </c>
      <c r="D33" s="534"/>
      <c r="E33" s="535"/>
      <c r="F33" s="536">
        <v>0</v>
      </c>
      <c r="G33" s="535"/>
      <c r="H33" s="535"/>
      <c r="I33" s="537">
        <v>0</v>
      </c>
    </row>
    <row r="34" spans="1:9" s="32" customFormat="1">
      <c r="A34" s="532"/>
      <c r="B34" s="920" t="s">
        <v>375</v>
      </c>
      <c r="C34" s="921"/>
      <c r="D34" s="533">
        <v>0</v>
      </c>
      <c r="E34" s="533">
        <v>0</v>
      </c>
      <c r="F34" s="533">
        <v>0</v>
      </c>
      <c r="G34" s="533">
        <v>0</v>
      </c>
      <c r="H34" s="533">
        <v>0</v>
      </c>
      <c r="I34" s="533">
        <v>0</v>
      </c>
    </row>
    <row r="35" spans="1:9" s="32" customFormat="1" ht="22.5">
      <c r="A35" s="532"/>
      <c r="B35" s="634"/>
      <c r="C35" s="635" t="s">
        <v>376</v>
      </c>
      <c r="D35" s="534"/>
      <c r="E35" s="535"/>
      <c r="F35" s="536">
        <v>0</v>
      </c>
      <c r="G35" s="535"/>
      <c r="H35" s="535"/>
      <c r="I35" s="537">
        <v>0</v>
      </c>
    </row>
    <row r="36" spans="1:9" s="32" customFormat="1">
      <c r="A36" s="532"/>
      <c r="B36" s="634"/>
      <c r="C36" s="635" t="s">
        <v>377</v>
      </c>
      <c r="D36" s="534"/>
      <c r="E36" s="535"/>
      <c r="F36" s="536">
        <v>0</v>
      </c>
      <c r="G36" s="535"/>
      <c r="H36" s="535"/>
      <c r="I36" s="537">
        <v>0</v>
      </c>
    </row>
    <row r="37" spans="1:9" s="32" customFormat="1">
      <c r="A37" s="532"/>
      <c r="B37" s="920" t="s">
        <v>378</v>
      </c>
      <c r="C37" s="921"/>
      <c r="D37" s="533">
        <v>0</v>
      </c>
      <c r="E37" s="533">
        <v>0</v>
      </c>
      <c r="F37" s="533">
        <v>0</v>
      </c>
      <c r="G37" s="533">
        <v>0</v>
      </c>
      <c r="H37" s="533">
        <v>0</v>
      </c>
      <c r="I37" s="533">
        <v>0</v>
      </c>
    </row>
    <row r="38" spans="1:9" s="32" customFormat="1">
      <c r="A38" s="532"/>
      <c r="B38" s="634"/>
      <c r="C38" s="635" t="s">
        <v>379</v>
      </c>
      <c r="D38" s="534"/>
      <c r="E38" s="535"/>
      <c r="F38" s="536">
        <v>0</v>
      </c>
      <c r="G38" s="535"/>
      <c r="H38" s="535"/>
      <c r="I38" s="537">
        <v>0</v>
      </c>
    </row>
    <row r="39" spans="1:9" s="32" customFormat="1">
      <c r="A39" s="532"/>
      <c r="B39" s="634"/>
      <c r="C39" s="635" t="s">
        <v>380</v>
      </c>
      <c r="D39" s="534"/>
      <c r="E39" s="535"/>
      <c r="F39" s="536">
        <v>0</v>
      </c>
      <c r="G39" s="535"/>
      <c r="H39" s="535"/>
      <c r="I39" s="537">
        <v>0</v>
      </c>
    </row>
    <row r="40" spans="1:9" s="32" customFormat="1">
      <c r="A40" s="532"/>
      <c r="B40" s="634"/>
      <c r="C40" s="635" t="s">
        <v>381</v>
      </c>
      <c r="D40" s="534"/>
      <c r="E40" s="535"/>
      <c r="F40" s="536">
        <v>0</v>
      </c>
      <c r="G40" s="535"/>
      <c r="H40" s="535"/>
      <c r="I40" s="537">
        <v>0</v>
      </c>
    </row>
    <row r="41" spans="1:9" s="32" customFormat="1" ht="22.5">
      <c r="A41" s="532"/>
      <c r="B41" s="634"/>
      <c r="C41" s="635" t="s">
        <v>382</v>
      </c>
      <c r="D41" s="534"/>
      <c r="E41" s="535"/>
      <c r="F41" s="536">
        <v>0</v>
      </c>
      <c r="G41" s="535"/>
      <c r="H41" s="535"/>
      <c r="I41" s="537">
        <v>0</v>
      </c>
    </row>
    <row r="42" spans="1:9" s="32" customFormat="1">
      <c r="A42" s="532"/>
      <c r="B42" s="920" t="s">
        <v>383</v>
      </c>
      <c r="C42" s="921"/>
      <c r="D42" s="533">
        <v>0</v>
      </c>
      <c r="E42" s="533">
        <v>0</v>
      </c>
      <c r="F42" s="533">
        <v>0</v>
      </c>
      <c r="G42" s="533">
        <v>0</v>
      </c>
      <c r="H42" s="533">
        <v>0</v>
      </c>
      <c r="I42" s="533">
        <v>0</v>
      </c>
    </row>
    <row r="43" spans="1:9" s="32" customFormat="1">
      <c r="A43" s="532"/>
      <c r="B43" s="634"/>
      <c r="C43" s="635" t="s">
        <v>384</v>
      </c>
      <c r="D43" s="534"/>
      <c r="E43" s="535"/>
      <c r="F43" s="536">
        <v>0</v>
      </c>
      <c r="G43" s="535"/>
      <c r="H43" s="535"/>
      <c r="I43" s="537">
        <v>0</v>
      </c>
    </row>
    <row r="44" spans="1:9" s="32" customFormat="1">
      <c r="A44" s="937" t="s">
        <v>385</v>
      </c>
      <c r="B44" s="938"/>
      <c r="C44" s="939"/>
      <c r="D44" s="534"/>
      <c r="E44" s="535"/>
      <c r="F44" s="536">
        <v>0</v>
      </c>
      <c r="G44" s="535"/>
      <c r="H44" s="535"/>
      <c r="I44" s="537">
        <v>0</v>
      </c>
    </row>
    <row r="45" spans="1:9" s="32" customFormat="1">
      <c r="A45" s="937" t="s">
        <v>386</v>
      </c>
      <c r="B45" s="938"/>
      <c r="C45" s="939"/>
      <c r="D45" s="534"/>
      <c r="E45" s="535"/>
      <c r="F45" s="536">
        <v>0</v>
      </c>
      <c r="G45" s="535"/>
      <c r="H45" s="535"/>
      <c r="I45" s="537">
        <v>0</v>
      </c>
    </row>
    <row r="46" spans="1:9" s="32" customFormat="1">
      <c r="A46" s="937" t="s">
        <v>387</v>
      </c>
      <c r="B46" s="938"/>
      <c r="C46" s="939"/>
      <c r="D46" s="534">
        <v>205247896.48999998</v>
      </c>
      <c r="E46" s="535">
        <v>-35459618.030000001</v>
      </c>
      <c r="F46" s="536">
        <v>169788278.45999998</v>
      </c>
      <c r="G46" s="535"/>
      <c r="H46" s="535"/>
      <c r="I46" s="537">
        <v>169788278.45999998</v>
      </c>
    </row>
    <row r="47" spans="1:9" s="32" customFormat="1">
      <c r="A47" s="538"/>
      <c r="B47" s="539"/>
      <c r="C47" s="540"/>
      <c r="D47" s="541"/>
      <c r="E47" s="542"/>
      <c r="F47" s="542"/>
      <c r="G47" s="542"/>
      <c r="H47" s="542"/>
      <c r="I47" s="542"/>
    </row>
    <row r="48" spans="1:9" s="32" customFormat="1">
      <c r="A48" s="543"/>
      <c r="B48" s="940" t="s">
        <v>176</v>
      </c>
      <c r="C48" s="941"/>
      <c r="D48" s="544">
        <v>519450665.13999999</v>
      </c>
      <c r="E48" s="544">
        <v>-121706715.05999999</v>
      </c>
      <c r="F48" s="544">
        <v>397743950.07999998</v>
      </c>
      <c r="G48" s="544">
        <v>221931760.35666668</v>
      </c>
      <c r="H48" s="544">
        <v>187078700.9208</v>
      </c>
      <c r="I48" s="544">
        <v>175812189.7233333</v>
      </c>
    </row>
    <row r="55" spans="1:8">
      <c r="A55" s="546"/>
      <c r="B55" s="546"/>
      <c r="C55" s="546"/>
      <c r="D55" s="546"/>
      <c r="E55" s="546"/>
      <c r="F55" s="546"/>
      <c r="G55" s="546"/>
      <c r="H55" s="546"/>
    </row>
    <row r="56" spans="1:8">
      <c r="A56" s="546"/>
      <c r="B56" s="546"/>
      <c r="C56" s="546"/>
      <c r="D56" s="546"/>
      <c r="E56" s="546"/>
      <c r="F56" s="546"/>
      <c r="G56" s="546"/>
      <c r="H56" s="546"/>
    </row>
    <row r="57" spans="1:8">
      <c r="A57" s="546"/>
      <c r="B57" s="546"/>
      <c r="C57" s="546"/>
      <c r="D57" s="546"/>
      <c r="E57" s="546"/>
      <c r="F57" s="546"/>
      <c r="G57" s="546"/>
      <c r="H57" s="546"/>
    </row>
    <row r="58" spans="1:8">
      <c r="A58" s="546"/>
      <c r="B58" s="546"/>
      <c r="C58" s="546"/>
      <c r="D58" s="546"/>
      <c r="E58" s="546"/>
      <c r="F58" s="546"/>
      <c r="G58" s="546"/>
      <c r="H58" s="546"/>
    </row>
    <row r="59" spans="1:8">
      <c r="A59" s="546"/>
      <c r="B59" s="546"/>
      <c r="C59" s="546"/>
      <c r="D59" s="546"/>
      <c r="E59" s="546"/>
      <c r="F59" s="546"/>
      <c r="G59" s="546"/>
      <c r="H59" s="546"/>
    </row>
    <row r="60" spans="1:8">
      <c r="A60" s="917" t="s">
        <v>321</v>
      </c>
      <c r="B60" s="917"/>
      <c r="C60" s="917"/>
      <c r="D60" s="917"/>
      <c r="E60" s="917"/>
      <c r="F60" s="917"/>
      <c r="G60" s="917"/>
      <c r="H60" s="546"/>
    </row>
    <row r="61" spans="1:8">
      <c r="A61" s="918" t="s">
        <v>484</v>
      </c>
      <c r="B61" s="918"/>
      <c r="C61" s="918"/>
      <c r="D61" s="918"/>
      <c r="E61" s="918"/>
      <c r="F61" s="918"/>
      <c r="G61" s="918"/>
      <c r="H61" s="546"/>
    </row>
    <row r="62" spans="1:8">
      <c r="A62" s="918" t="s">
        <v>389</v>
      </c>
      <c r="B62" s="918"/>
      <c r="C62" s="918"/>
      <c r="D62" s="918"/>
      <c r="E62" s="918"/>
      <c r="F62" s="918"/>
      <c r="G62" s="918"/>
      <c r="H62" s="546"/>
    </row>
    <row r="63" spans="1:8">
      <c r="A63" s="918" t="s">
        <v>481</v>
      </c>
      <c r="B63" s="918"/>
      <c r="C63" s="918"/>
      <c r="D63" s="918"/>
      <c r="E63" s="918"/>
      <c r="F63" s="918"/>
      <c r="G63" s="918"/>
      <c r="H63" s="546"/>
    </row>
    <row r="64" spans="1:8" ht="13.5" thickBot="1">
      <c r="A64" s="919"/>
      <c r="B64" s="919"/>
      <c r="C64" s="919"/>
      <c r="D64" s="919"/>
      <c r="E64" s="919"/>
      <c r="F64" s="919"/>
      <c r="G64" s="919"/>
      <c r="H64" s="546"/>
    </row>
    <row r="65" spans="1:8">
      <c r="A65" s="546"/>
      <c r="B65" s="546"/>
      <c r="C65" s="546"/>
      <c r="D65" s="546"/>
      <c r="E65" s="546"/>
      <c r="F65" s="546"/>
      <c r="G65" s="546"/>
      <c r="H65" s="546"/>
    </row>
    <row r="66" spans="1:8">
      <c r="A66" s="546" t="s">
        <v>388</v>
      </c>
      <c r="B66" s="546"/>
      <c r="C66" s="546"/>
      <c r="D66" s="546"/>
      <c r="E66" s="546"/>
      <c r="F66" s="546"/>
      <c r="G66" s="546"/>
      <c r="H66" s="546"/>
    </row>
    <row r="67" spans="1:8">
      <c r="A67" s="546"/>
      <c r="B67" s="546"/>
      <c r="C67" s="546"/>
      <c r="D67" s="546"/>
      <c r="E67" s="546"/>
      <c r="F67" s="546"/>
      <c r="G67" s="546"/>
      <c r="H67" s="546"/>
    </row>
    <row r="68" spans="1:8">
      <c r="A68" s="546"/>
      <c r="B68" s="546"/>
      <c r="C68" s="546"/>
      <c r="D68" s="546"/>
      <c r="E68" s="546"/>
      <c r="F68" s="546"/>
      <c r="G68" s="546"/>
      <c r="H68" s="546"/>
    </row>
    <row r="69" spans="1:8">
      <c r="A69" s="546"/>
      <c r="B69" s="546"/>
      <c r="C69" s="546"/>
      <c r="D69" s="546"/>
      <c r="E69" s="546"/>
      <c r="F69" s="546"/>
      <c r="G69" s="546"/>
      <c r="H69" s="546"/>
    </row>
    <row r="70" spans="1:8">
      <c r="A70" s="546"/>
      <c r="B70" s="546"/>
      <c r="C70" s="546"/>
      <c r="D70" s="546"/>
      <c r="E70" s="546"/>
      <c r="F70" s="546"/>
      <c r="G70" s="546"/>
      <c r="H70" s="546"/>
    </row>
    <row r="81" spans="1:47" ht="15.75">
      <c r="A81" s="915" t="s">
        <v>321</v>
      </c>
      <c r="B81" s="915"/>
      <c r="C81" s="915"/>
      <c r="D81" s="915"/>
      <c r="E81" s="915"/>
      <c r="F81" s="915"/>
      <c r="G81" s="915"/>
      <c r="H81" s="915"/>
      <c r="I81" s="915"/>
      <c r="J81" s="915"/>
      <c r="K81" s="915"/>
      <c r="L81" s="915"/>
      <c r="M81" s="915"/>
      <c r="N81" s="915"/>
      <c r="O81" s="915"/>
      <c r="P81" s="915"/>
      <c r="Q81" s="915"/>
      <c r="R81" s="915"/>
      <c r="S81" s="915"/>
      <c r="T81" s="915"/>
      <c r="U81" s="915"/>
      <c r="V81" s="915"/>
      <c r="W81" s="915"/>
      <c r="X81" s="915"/>
      <c r="Y81" s="915"/>
      <c r="Z81" s="915"/>
      <c r="AA81" s="915"/>
      <c r="AB81" s="915"/>
      <c r="AC81" s="915"/>
      <c r="AD81" s="915"/>
      <c r="AE81" s="915"/>
      <c r="AF81" s="915"/>
      <c r="AG81" s="915"/>
      <c r="AH81" s="915"/>
      <c r="AI81" s="915"/>
      <c r="AJ81" s="915"/>
      <c r="AK81" s="915"/>
      <c r="AL81" s="915"/>
      <c r="AM81" s="915"/>
      <c r="AN81" s="915"/>
      <c r="AO81" s="915"/>
      <c r="AP81" s="915"/>
      <c r="AQ81" s="915"/>
      <c r="AR81" s="915"/>
      <c r="AS81" s="915"/>
      <c r="AT81" s="915"/>
      <c r="AU81" s="915"/>
    </row>
    <row r="82" spans="1:47" ht="15.75">
      <c r="A82" s="915" t="s">
        <v>484</v>
      </c>
      <c r="B82" s="915"/>
      <c r="C82" s="915"/>
      <c r="D82" s="915"/>
      <c r="E82" s="915"/>
      <c r="F82" s="915"/>
      <c r="G82" s="915"/>
      <c r="H82" s="915"/>
      <c r="I82" s="915"/>
      <c r="J82" s="915"/>
      <c r="K82" s="915"/>
      <c r="L82" s="915"/>
      <c r="M82" s="915"/>
      <c r="N82" s="915"/>
      <c r="O82" s="915"/>
      <c r="P82" s="915"/>
      <c r="Q82" s="915"/>
      <c r="R82" s="915"/>
      <c r="S82" s="915"/>
      <c r="T82" s="915"/>
      <c r="U82" s="915"/>
      <c r="V82" s="915"/>
      <c r="W82" s="915"/>
      <c r="X82" s="915"/>
      <c r="Y82" s="915"/>
      <c r="Z82" s="915"/>
      <c r="AA82" s="915"/>
      <c r="AB82" s="915"/>
      <c r="AC82" s="915"/>
      <c r="AD82" s="915"/>
      <c r="AE82" s="915"/>
      <c r="AF82" s="915"/>
      <c r="AG82" s="915"/>
      <c r="AH82" s="915"/>
      <c r="AI82" s="915"/>
      <c r="AJ82" s="915"/>
      <c r="AK82" s="915"/>
      <c r="AL82" s="915"/>
      <c r="AM82" s="915"/>
      <c r="AN82" s="915"/>
      <c r="AO82" s="915"/>
      <c r="AP82" s="915"/>
      <c r="AQ82" s="915"/>
      <c r="AR82" s="915"/>
      <c r="AS82" s="915"/>
      <c r="AT82" s="915"/>
      <c r="AU82" s="915"/>
    </row>
    <row r="83" spans="1:47" ht="15.75">
      <c r="A83" s="915" t="s">
        <v>391</v>
      </c>
      <c r="B83" s="915"/>
      <c r="C83" s="915"/>
      <c r="D83" s="915"/>
      <c r="E83" s="915"/>
      <c r="F83" s="915"/>
      <c r="G83" s="915"/>
      <c r="H83" s="915"/>
      <c r="I83" s="915"/>
      <c r="J83" s="915"/>
      <c r="K83" s="915"/>
      <c r="L83" s="915"/>
      <c r="M83" s="915"/>
      <c r="N83" s="915"/>
      <c r="O83" s="915"/>
      <c r="P83" s="915"/>
      <c r="Q83" s="915"/>
      <c r="R83" s="915"/>
      <c r="S83" s="915"/>
      <c r="T83" s="915"/>
      <c r="U83" s="915"/>
      <c r="V83" s="915"/>
      <c r="W83" s="915"/>
      <c r="X83" s="915"/>
      <c r="Y83" s="915"/>
      <c r="Z83" s="915"/>
      <c r="AA83" s="915"/>
      <c r="AB83" s="915"/>
      <c r="AC83" s="915"/>
      <c r="AD83" s="915"/>
      <c r="AE83" s="915"/>
      <c r="AF83" s="915"/>
      <c r="AG83" s="915"/>
      <c r="AH83" s="915"/>
      <c r="AI83" s="915"/>
      <c r="AJ83" s="915"/>
      <c r="AK83" s="915"/>
      <c r="AL83" s="915"/>
      <c r="AM83" s="915"/>
      <c r="AN83" s="915"/>
      <c r="AO83" s="915"/>
      <c r="AP83" s="915"/>
      <c r="AQ83" s="915"/>
      <c r="AR83" s="915"/>
      <c r="AS83" s="915"/>
      <c r="AT83" s="915"/>
      <c r="AU83" s="915"/>
    </row>
    <row r="84" spans="1:47" ht="15.75">
      <c r="A84" s="915" t="s">
        <v>481</v>
      </c>
      <c r="B84" s="915"/>
      <c r="C84" s="915"/>
      <c r="D84" s="915"/>
      <c r="E84" s="915"/>
      <c r="F84" s="915"/>
      <c r="G84" s="915"/>
      <c r="H84" s="915"/>
      <c r="I84" s="915"/>
      <c r="J84" s="915"/>
      <c r="K84" s="915"/>
      <c r="L84" s="915"/>
      <c r="M84" s="915"/>
      <c r="N84" s="915"/>
      <c r="O84" s="915"/>
      <c r="P84" s="915"/>
      <c r="Q84" s="915"/>
      <c r="R84" s="915"/>
      <c r="S84" s="915"/>
      <c r="T84" s="915"/>
      <c r="U84" s="915"/>
      <c r="V84" s="915"/>
      <c r="W84" s="915"/>
      <c r="X84" s="915"/>
      <c r="Y84" s="915"/>
      <c r="Z84" s="915"/>
      <c r="AA84" s="915"/>
      <c r="AB84" s="915"/>
      <c r="AC84" s="915"/>
      <c r="AD84" s="915"/>
      <c r="AE84" s="915"/>
      <c r="AF84" s="915"/>
      <c r="AG84" s="915"/>
      <c r="AH84" s="915"/>
      <c r="AI84" s="915"/>
      <c r="AJ84" s="915"/>
      <c r="AK84" s="915"/>
      <c r="AL84" s="915"/>
      <c r="AM84" s="915"/>
      <c r="AN84" s="915"/>
      <c r="AO84" s="915"/>
      <c r="AP84" s="915"/>
      <c r="AQ84" s="915"/>
      <c r="AR84" s="915"/>
      <c r="AS84" s="915"/>
      <c r="AT84" s="915"/>
      <c r="AU84" s="915"/>
    </row>
    <row r="85" spans="1:47">
      <c r="A85" s="485"/>
      <c r="B85" s="608"/>
      <c r="C85" s="608"/>
      <c r="D85" s="608"/>
      <c r="E85" s="608"/>
      <c r="F85" s="608"/>
      <c r="G85" s="608"/>
      <c r="H85" s="608"/>
      <c r="I85" s="608"/>
      <c r="J85" s="608"/>
      <c r="K85" s="608"/>
      <c r="L85" s="608"/>
      <c r="M85" s="608"/>
      <c r="N85" s="608"/>
      <c r="O85" s="608"/>
      <c r="P85" s="608"/>
      <c r="Q85" s="608"/>
      <c r="R85" s="608"/>
      <c r="S85" s="608"/>
      <c r="T85" s="608"/>
      <c r="U85" s="608"/>
      <c r="V85" s="608"/>
      <c r="W85" s="608"/>
      <c r="X85" s="608"/>
      <c r="Y85" s="608"/>
      <c r="Z85" s="608"/>
      <c r="AA85" s="608"/>
      <c r="AB85" s="608"/>
      <c r="AC85" s="608"/>
      <c r="AD85" s="608"/>
      <c r="AE85" s="608"/>
      <c r="AF85" s="608"/>
      <c r="AG85" s="485"/>
      <c r="AH85" s="608"/>
      <c r="AI85" s="608"/>
      <c r="AJ85" s="608"/>
      <c r="AK85" s="608"/>
      <c r="AL85" s="608"/>
      <c r="AM85" s="608"/>
      <c r="AN85" s="608"/>
      <c r="AO85" s="608"/>
      <c r="AP85" s="608"/>
      <c r="AQ85" s="608"/>
      <c r="AR85" s="608"/>
      <c r="AS85" s="608"/>
      <c r="AT85" s="608"/>
      <c r="AU85" s="608"/>
    </row>
    <row r="86" spans="1:47" ht="13.5" thickBot="1">
      <c r="A86" s="609" t="s">
        <v>605</v>
      </c>
      <c r="B86" s="608"/>
      <c r="C86" s="608"/>
      <c r="D86" s="608"/>
      <c r="E86" s="608"/>
      <c r="F86" s="608"/>
      <c r="G86" s="608"/>
      <c r="H86" s="608"/>
      <c r="I86" s="608"/>
      <c r="J86" s="608"/>
      <c r="K86" s="608"/>
      <c r="L86" s="608"/>
      <c r="M86" s="608"/>
      <c r="N86" s="608"/>
      <c r="O86" s="608"/>
      <c r="P86" s="608"/>
      <c r="Q86" s="608"/>
      <c r="R86" s="608"/>
      <c r="S86" s="608"/>
      <c r="T86" s="608"/>
      <c r="U86" s="608"/>
      <c r="V86" s="608"/>
      <c r="W86" s="608"/>
      <c r="X86" s="608"/>
      <c r="Y86" s="608"/>
      <c r="Z86" s="608"/>
      <c r="AA86" s="608"/>
      <c r="AB86" s="608"/>
      <c r="AC86" s="608"/>
      <c r="AD86" s="608"/>
      <c r="AE86" s="608"/>
      <c r="AF86" s="608"/>
      <c r="AG86" s="916" t="s">
        <v>604</v>
      </c>
      <c r="AH86" s="916"/>
      <c r="AI86" s="916"/>
      <c r="AJ86" s="916"/>
      <c r="AK86" s="916"/>
      <c r="AL86" s="916"/>
      <c r="AM86" s="916"/>
      <c r="AN86" s="916"/>
      <c r="AO86" s="916"/>
      <c r="AP86" s="916"/>
      <c r="AQ86" s="916"/>
      <c r="AR86" s="916"/>
      <c r="AS86" s="916"/>
      <c r="AT86" s="916"/>
      <c r="AU86" s="916"/>
    </row>
    <row r="87" spans="1:47">
      <c r="A87" s="896" t="s">
        <v>600</v>
      </c>
      <c r="B87" s="899" t="s">
        <v>423</v>
      </c>
      <c r="C87" s="902" t="s">
        <v>424</v>
      </c>
      <c r="D87" s="902"/>
      <c r="E87" s="902"/>
      <c r="F87" s="902"/>
      <c r="G87" s="902"/>
      <c r="H87" s="902"/>
      <c r="I87" s="902"/>
      <c r="J87" s="902"/>
      <c r="K87" s="902"/>
      <c r="L87" s="902"/>
      <c r="M87" s="902"/>
      <c r="N87" s="902"/>
      <c r="O87" s="902"/>
      <c r="P87" s="902"/>
      <c r="Q87" s="902"/>
      <c r="R87" s="902"/>
      <c r="S87" s="902"/>
      <c r="T87" s="903" t="s">
        <v>425</v>
      </c>
      <c r="U87" s="904"/>
      <c r="V87" s="904"/>
      <c r="W87" s="904"/>
      <c r="X87" s="904"/>
      <c r="Y87" s="904"/>
      <c r="Z87" s="904"/>
      <c r="AA87" s="904"/>
      <c r="AB87" s="904"/>
      <c r="AC87" s="904"/>
      <c r="AD87" s="904"/>
      <c r="AE87" s="905"/>
      <c r="AF87" s="906" t="s">
        <v>404</v>
      </c>
      <c r="AG87" s="884" t="s">
        <v>426</v>
      </c>
      <c r="AH87" s="885"/>
      <c r="AI87" s="885"/>
      <c r="AJ87" s="885"/>
      <c r="AK87" s="885"/>
      <c r="AL87" s="885"/>
      <c r="AM87" s="885"/>
      <c r="AN87" s="885"/>
      <c r="AO87" s="885"/>
      <c r="AP87" s="885"/>
      <c r="AQ87" s="885"/>
      <c r="AR87" s="886"/>
      <c r="AS87" s="887" t="s">
        <v>405</v>
      </c>
      <c r="AT87" s="888" t="s">
        <v>406</v>
      </c>
      <c r="AU87" s="889" t="s">
        <v>407</v>
      </c>
    </row>
    <row r="88" spans="1:47">
      <c r="A88" s="897"/>
      <c r="B88" s="900"/>
      <c r="C88" s="823" t="s">
        <v>427</v>
      </c>
      <c r="D88" s="823" t="s">
        <v>503</v>
      </c>
      <c r="E88" s="823" t="s">
        <v>504</v>
      </c>
      <c r="F88" s="823" t="s">
        <v>505</v>
      </c>
      <c r="G88" s="824" t="s">
        <v>506</v>
      </c>
      <c r="H88" s="824" t="s">
        <v>507</v>
      </c>
      <c r="I88" s="890" t="s">
        <v>508</v>
      </c>
      <c r="J88" s="892" t="s">
        <v>509</v>
      </c>
      <c r="K88" s="890" t="s">
        <v>510</v>
      </c>
      <c r="L88" s="892" t="s">
        <v>511</v>
      </c>
      <c r="M88" s="894" t="s">
        <v>512</v>
      </c>
      <c r="N88" s="894" t="s">
        <v>513</v>
      </c>
      <c r="O88" s="909" t="s">
        <v>514</v>
      </c>
      <c r="P88" s="909" t="s">
        <v>515</v>
      </c>
      <c r="Q88" s="911" t="s">
        <v>516</v>
      </c>
      <c r="R88" s="911" t="s">
        <v>517</v>
      </c>
      <c r="S88" s="913" t="s">
        <v>428</v>
      </c>
      <c r="T88" s="818" t="s">
        <v>392</v>
      </c>
      <c r="U88" s="818" t="s">
        <v>393</v>
      </c>
      <c r="V88" s="818" t="s">
        <v>394</v>
      </c>
      <c r="W88" s="818" t="s">
        <v>395</v>
      </c>
      <c r="X88" s="818" t="s">
        <v>396</v>
      </c>
      <c r="Y88" s="818" t="s">
        <v>397</v>
      </c>
      <c r="Z88" s="818" t="s">
        <v>398</v>
      </c>
      <c r="AA88" s="818" t="s">
        <v>399</v>
      </c>
      <c r="AB88" s="818" t="s">
        <v>400</v>
      </c>
      <c r="AC88" s="818" t="s">
        <v>401</v>
      </c>
      <c r="AD88" s="818" t="s">
        <v>402</v>
      </c>
      <c r="AE88" s="818" t="s">
        <v>403</v>
      </c>
      <c r="AF88" s="907"/>
      <c r="AG88" s="818" t="s">
        <v>392</v>
      </c>
      <c r="AH88" s="818" t="s">
        <v>393</v>
      </c>
      <c r="AI88" s="818" t="s">
        <v>394</v>
      </c>
      <c r="AJ88" s="818" t="s">
        <v>395</v>
      </c>
      <c r="AK88" s="818" t="s">
        <v>396</v>
      </c>
      <c r="AL88" s="818" t="s">
        <v>397</v>
      </c>
      <c r="AM88" s="818" t="s">
        <v>398</v>
      </c>
      <c r="AN88" s="818" t="s">
        <v>399</v>
      </c>
      <c r="AO88" s="818" t="s">
        <v>400</v>
      </c>
      <c r="AP88" s="818" t="s">
        <v>401</v>
      </c>
      <c r="AQ88" s="818" t="s">
        <v>402</v>
      </c>
      <c r="AR88" s="818" t="s">
        <v>403</v>
      </c>
      <c r="AS88" s="887"/>
      <c r="AT88" s="888"/>
      <c r="AU88" s="889"/>
    </row>
    <row r="89" spans="1:47">
      <c r="A89" s="898"/>
      <c r="B89" s="901"/>
      <c r="C89" s="824"/>
      <c r="D89" s="824"/>
      <c r="E89" s="824"/>
      <c r="F89" s="824"/>
      <c r="G89" s="863"/>
      <c r="H89" s="863"/>
      <c r="I89" s="891"/>
      <c r="J89" s="893"/>
      <c r="K89" s="891"/>
      <c r="L89" s="893"/>
      <c r="M89" s="895"/>
      <c r="N89" s="895"/>
      <c r="O89" s="910"/>
      <c r="P89" s="910"/>
      <c r="Q89" s="912"/>
      <c r="R89" s="912"/>
      <c r="S89" s="914" t="s">
        <v>428</v>
      </c>
      <c r="T89" s="818"/>
      <c r="U89" s="818"/>
      <c r="V89" s="818"/>
      <c r="W89" s="818"/>
      <c r="X89" s="818"/>
      <c r="Y89" s="818"/>
      <c r="Z89" s="818"/>
      <c r="AA89" s="818"/>
      <c r="AB89" s="818"/>
      <c r="AC89" s="818"/>
      <c r="AD89" s="818"/>
      <c r="AE89" s="818"/>
      <c r="AF89" s="908" t="s">
        <v>429</v>
      </c>
      <c r="AG89" s="854"/>
      <c r="AH89" s="854"/>
      <c r="AI89" s="854"/>
      <c r="AJ89" s="854"/>
      <c r="AK89" s="854"/>
      <c r="AL89" s="854"/>
      <c r="AM89" s="854"/>
      <c r="AN89" s="854"/>
      <c r="AO89" s="854"/>
      <c r="AP89" s="854"/>
      <c r="AQ89" s="854"/>
      <c r="AR89" s="854"/>
      <c r="AS89" s="887"/>
      <c r="AT89" s="888"/>
      <c r="AU89" s="889"/>
    </row>
    <row r="90" spans="1:47" ht="84">
      <c r="A90" s="560" t="s">
        <v>601</v>
      </c>
      <c r="B90" s="547" t="s">
        <v>430</v>
      </c>
      <c r="C90" s="637" t="s">
        <v>431</v>
      </c>
      <c r="D90" s="637" t="s">
        <v>518</v>
      </c>
      <c r="E90" s="637" t="s">
        <v>519</v>
      </c>
      <c r="F90" s="637" t="s">
        <v>520</v>
      </c>
      <c r="G90" s="637" t="s">
        <v>521</v>
      </c>
      <c r="H90" s="547" t="s">
        <v>522</v>
      </c>
      <c r="I90" s="597" t="s">
        <v>520</v>
      </c>
      <c r="J90" s="597" t="s">
        <v>523</v>
      </c>
      <c r="K90" s="597">
        <v>0</v>
      </c>
      <c r="L90" s="597" t="s">
        <v>524</v>
      </c>
      <c r="M90" s="598">
        <v>0</v>
      </c>
      <c r="N90" s="599">
        <v>30</v>
      </c>
      <c r="O90" s="598">
        <v>30.01</v>
      </c>
      <c r="P90" s="599">
        <v>70</v>
      </c>
      <c r="Q90" s="598">
        <v>70.010000000000005</v>
      </c>
      <c r="R90" s="598">
        <v>130</v>
      </c>
      <c r="S90" s="551">
        <v>60934</v>
      </c>
      <c r="T90" s="600">
        <v>5078</v>
      </c>
      <c r="U90" s="600">
        <v>5078</v>
      </c>
      <c r="V90" s="600">
        <v>5078</v>
      </c>
      <c r="W90" s="600">
        <v>5078</v>
      </c>
      <c r="X90" s="600">
        <v>5078</v>
      </c>
      <c r="Y90" s="600">
        <v>5078</v>
      </c>
      <c r="Z90" s="600">
        <v>5078</v>
      </c>
      <c r="AA90" s="600">
        <v>5078</v>
      </c>
      <c r="AB90" s="600">
        <v>5078</v>
      </c>
      <c r="AC90" s="600">
        <v>5078</v>
      </c>
      <c r="AD90" s="600">
        <v>5078</v>
      </c>
      <c r="AE90" s="600">
        <v>5076</v>
      </c>
      <c r="AF90" s="551">
        <f>SUM(T90:AE90)</f>
        <v>60934</v>
      </c>
      <c r="AG90" s="576">
        <f>AG91+AG92</f>
        <v>4919</v>
      </c>
      <c r="AH90" s="576">
        <f t="shared" ref="AH90:AN90" si="0">AH91+AH92</f>
        <v>4192</v>
      </c>
      <c r="AI90" s="576">
        <f t="shared" si="0"/>
        <v>4335</v>
      </c>
      <c r="AJ90" s="576">
        <f t="shared" si="0"/>
        <v>3767</v>
      </c>
      <c r="AK90" s="576">
        <f t="shared" si="0"/>
        <v>4403</v>
      </c>
      <c r="AL90" s="576">
        <f t="shared" si="0"/>
        <v>4043</v>
      </c>
      <c r="AM90" s="576">
        <f t="shared" si="0"/>
        <v>4510</v>
      </c>
      <c r="AN90" s="576">
        <f t="shared" si="0"/>
        <v>4404</v>
      </c>
      <c r="AO90" s="576">
        <f>AO91+AO92</f>
        <v>4027</v>
      </c>
      <c r="AP90" s="576">
        <f>AP91+AP92</f>
        <v>4611</v>
      </c>
      <c r="AQ90" s="576">
        <f>AQ91+AQ92</f>
        <v>4003</v>
      </c>
      <c r="AR90" s="576">
        <f>AR91+AR92</f>
        <v>3672</v>
      </c>
      <c r="AS90" s="576">
        <f>SUM(AG90:AR90)</f>
        <v>50886</v>
      </c>
      <c r="AT90" s="595">
        <v>60934</v>
      </c>
      <c r="AU90" s="594">
        <f>AS90/S90*100</f>
        <v>83.51002724259034</v>
      </c>
    </row>
    <row r="91" spans="1:47" ht="132">
      <c r="A91" s="880" t="s">
        <v>602</v>
      </c>
      <c r="B91" s="547" t="s">
        <v>432</v>
      </c>
      <c r="C91" s="637" t="s">
        <v>433</v>
      </c>
      <c r="D91" s="637" t="s">
        <v>525</v>
      </c>
      <c r="E91" s="637" t="s">
        <v>519</v>
      </c>
      <c r="F91" s="637" t="s">
        <v>520</v>
      </c>
      <c r="G91" s="637" t="s">
        <v>526</v>
      </c>
      <c r="H91" s="547" t="s">
        <v>527</v>
      </c>
      <c r="I91" s="597" t="s">
        <v>520</v>
      </c>
      <c r="J91" s="597" t="s">
        <v>523</v>
      </c>
      <c r="K91" s="597">
        <v>0</v>
      </c>
      <c r="L91" s="597" t="s">
        <v>524</v>
      </c>
      <c r="M91" s="598">
        <v>0</v>
      </c>
      <c r="N91" s="599">
        <v>30</v>
      </c>
      <c r="O91" s="598">
        <v>30.01</v>
      </c>
      <c r="P91" s="599">
        <v>70</v>
      </c>
      <c r="Q91" s="598">
        <v>70.010000000000005</v>
      </c>
      <c r="R91" s="598">
        <v>130</v>
      </c>
      <c r="S91" s="551">
        <v>4700</v>
      </c>
      <c r="T91" s="600">
        <v>392</v>
      </c>
      <c r="U91" s="600">
        <v>392</v>
      </c>
      <c r="V91" s="600">
        <v>392</v>
      </c>
      <c r="W91" s="600">
        <v>392</v>
      </c>
      <c r="X91" s="600">
        <v>392</v>
      </c>
      <c r="Y91" s="600">
        <v>392</v>
      </c>
      <c r="Z91" s="600">
        <v>392</v>
      </c>
      <c r="AA91" s="600">
        <v>392</v>
      </c>
      <c r="AB91" s="600">
        <v>391</v>
      </c>
      <c r="AC91" s="600">
        <v>391</v>
      </c>
      <c r="AD91" s="600">
        <v>392</v>
      </c>
      <c r="AE91" s="600">
        <v>390</v>
      </c>
      <c r="AF91" s="551">
        <f>SUM(T91:AE91)</f>
        <v>4700</v>
      </c>
      <c r="AG91" s="574">
        <v>252</v>
      </c>
      <c r="AH91" s="574">
        <v>246</v>
      </c>
      <c r="AI91" s="574">
        <v>297</v>
      </c>
      <c r="AJ91" s="574">
        <v>268</v>
      </c>
      <c r="AK91" s="574">
        <v>313</v>
      </c>
      <c r="AL91" s="574">
        <v>298</v>
      </c>
      <c r="AM91" s="574">
        <v>266</v>
      </c>
      <c r="AN91" s="574">
        <v>299</v>
      </c>
      <c r="AO91" s="574">
        <v>261</v>
      </c>
      <c r="AP91" s="574">
        <v>335</v>
      </c>
      <c r="AQ91" s="574">
        <v>267</v>
      </c>
      <c r="AR91" s="574">
        <v>244</v>
      </c>
      <c r="AS91" s="576">
        <f t="shared" ref="AS91:AS97" si="1">SUM(AG91:AR91)</f>
        <v>3346</v>
      </c>
      <c r="AT91" s="595">
        <v>4700</v>
      </c>
      <c r="AU91" s="593">
        <f t="shared" ref="AU91:AU97" si="2">AS91/S91*100</f>
        <v>71.191489361702125</v>
      </c>
    </row>
    <row r="92" spans="1:47" ht="144">
      <c r="A92" s="881"/>
      <c r="B92" s="547" t="s">
        <v>434</v>
      </c>
      <c r="C92" s="637" t="s">
        <v>435</v>
      </c>
      <c r="D92" s="637" t="s">
        <v>528</v>
      </c>
      <c r="E92" s="637" t="s">
        <v>519</v>
      </c>
      <c r="F92" s="637" t="s">
        <v>520</v>
      </c>
      <c r="G92" s="637" t="s">
        <v>529</v>
      </c>
      <c r="H92" s="547" t="s">
        <v>530</v>
      </c>
      <c r="I92" s="597" t="s">
        <v>520</v>
      </c>
      <c r="J92" s="597" t="s">
        <v>523</v>
      </c>
      <c r="K92" s="597"/>
      <c r="L92" s="597" t="s">
        <v>524</v>
      </c>
      <c r="M92" s="598">
        <v>0</v>
      </c>
      <c r="N92" s="599">
        <v>30</v>
      </c>
      <c r="O92" s="598">
        <v>30.01</v>
      </c>
      <c r="P92" s="599">
        <v>70</v>
      </c>
      <c r="Q92" s="598">
        <v>70.010000000000005</v>
      </c>
      <c r="R92" s="598">
        <v>130</v>
      </c>
      <c r="S92" s="551">
        <v>56234</v>
      </c>
      <c r="T92" s="600">
        <v>4686</v>
      </c>
      <c r="U92" s="600">
        <v>4686</v>
      </c>
      <c r="V92" s="600">
        <v>4686</v>
      </c>
      <c r="W92" s="600">
        <v>4686</v>
      </c>
      <c r="X92" s="600">
        <v>4686</v>
      </c>
      <c r="Y92" s="600">
        <v>4686</v>
      </c>
      <c r="Z92" s="600">
        <v>4686</v>
      </c>
      <c r="AA92" s="600">
        <v>4687</v>
      </c>
      <c r="AB92" s="600">
        <v>4687</v>
      </c>
      <c r="AC92" s="600">
        <v>4686</v>
      </c>
      <c r="AD92" s="600">
        <v>4686</v>
      </c>
      <c r="AE92" s="600">
        <v>4686</v>
      </c>
      <c r="AF92" s="551">
        <v>56234</v>
      </c>
      <c r="AG92" s="574">
        <v>4667</v>
      </c>
      <c r="AH92" s="574">
        <v>3946</v>
      </c>
      <c r="AI92" s="574">
        <v>4038</v>
      </c>
      <c r="AJ92" s="574">
        <v>3499</v>
      </c>
      <c r="AK92" s="574">
        <v>4090</v>
      </c>
      <c r="AL92" s="574">
        <v>3745</v>
      </c>
      <c r="AM92" s="574">
        <v>4244</v>
      </c>
      <c r="AN92" s="574">
        <v>4105</v>
      </c>
      <c r="AO92" s="574">
        <v>3766</v>
      </c>
      <c r="AP92" s="574">
        <v>4276</v>
      </c>
      <c r="AQ92" s="574">
        <v>3736</v>
      </c>
      <c r="AR92" s="574">
        <v>3428</v>
      </c>
      <c r="AS92" s="576">
        <f t="shared" si="1"/>
        <v>47540</v>
      </c>
      <c r="AT92" s="595">
        <v>56234</v>
      </c>
      <c r="AU92" s="594">
        <f t="shared" si="2"/>
        <v>84.539602375786899</v>
      </c>
    </row>
    <row r="93" spans="1:47" ht="120">
      <c r="A93" s="881"/>
      <c r="B93" s="547" t="s">
        <v>436</v>
      </c>
      <c r="C93" s="637" t="s">
        <v>412</v>
      </c>
      <c r="D93" s="637" t="s">
        <v>531</v>
      </c>
      <c r="E93" s="637" t="s">
        <v>519</v>
      </c>
      <c r="F93" s="637" t="s">
        <v>520</v>
      </c>
      <c r="G93" s="637" t="s">
        <v>532</v>
      </c>
      <c r="H93" s="547" t="s">
        <v>533</v>
      </c>
      <c r="I93" s="597" t="s">
        <v>520</v>
      </c>
      <c r="J93" s="597" t="s">
        <v>523</v>
      </c>
      <c r="K93" s="597">
        <v>0</v>
      </c>
      <c r="L93" s="597" t="s">
        <v>524</v>
      </c>
      <c r="M93" s="598">
        <v>0</v>
      </c>
      <c r="N93" s="599">
        <v>30</v>
      </c>
      <c r="O93" s="598">
        <v>30.01</v>
      </c>
      <c r="P93" s="599">
        <v>70</v>
      </c>
      <c r="Q93" s="598">
        <v>70.010000000000005</v>
      </c>
      <c r="R93" s="598">
        <v>130</v>
      </c>
      <c r="S93" s="551">
        <v>5064</v>
      </c>
      <c r="T93" s="554">
        <v>422</v>
      </c>
      <c r="U93" s="554">
        <v>422</v>
      </c>
      <c r="V93" s="554">
        <v>422</v>
      </c>
      <c r="W93" s="554">
        <v>422</v>
      </c>
      <c r="X93" s="554">
        <v>422</v>
      </c>
      <c r="Y93" s="554">
        <v>422</v>
      </c>
      <c r="Z93" s="554">
        <v>422</v>
      </c>
      <c r="AA93" s="554">
        <v>422</v>
      </c>
      <c r="AB93" s="554">
        <v>422</v>
      </c>
      <c r="AC93" s="554">
        <v>422</v>
      </c>
      <c r="AD93" s="554">
        <v>422</v>
      </c>
      <c r="AE93" s="554">
        <v>422</v>
      </c>
      <c r="AF93" s="551">
        <f>SUM(T93:AE93)</f>
        <v>5064</v>
      </c>
      <c r="AG93" s="574">
        <v>316</v>
      </c>
      <c r="AH93" s="574">
        <v>265</v>
      </c>
      <c r="AI93" s="574">
        <v>227</v>
      </c>
      <c r="AJ93" s="574">
        <v>303</v>
      </c>
      <c r="AK93" s="574">
        <v>287</v>
      </c>
      <c r="AL93" s="574">
        <v>329</v>
      </c>
      <c r="AM93" s="574">
        <v>317</v>
      </c>
      <c r="AN93" s="574">
        <v>234</v>
      </c>
      <c r="AO93" s="574">
        <v>255</v>
      </c>
      <c r="AP93" s="574">
        <v>303</v>
      </c>
      <c r="AQ93" s="574">
        <v>276</v>
      </c>
      <c r="AR93" s="574">
        <v>213</v>
      </c>
      <c r="AS93" s="576">
        <f t="shared" si="1"/>
        <v>3325</v>
      </c>
      <c r="AT93" s="595">
        <v>5064</v>
      </c>
      <c r="AU93" s="593">
        <f t="shared" si="2"/>
        <v>65.659557661927323</v>
      </c>
    </row>
    <row r="94" spans="1:47" ht="132">
      <c r="A94" s="881"/>
      <c r="B94" s="547" t="s">
        <v>437</v>
      </c>
      <c r="C94" s="637" t="s">
        <v>438</v>
      </c>
      <c r="D94" s="637" t="s">
        <v>534</v>
      </c>
      <c r="E94" s="637" t="s">
        <v>519</v>
      </c>
      <c r="F94" s="637" t="s">
        <v>520</v>
      </c>
      <c r="G94" s="637" t="s">
        <v>535</v>
      </c>
      <c r="H94" s="547" t="s">
        <v>536</v>
      </c>
      <c r="I94" s="597" t="s">
        <v>520</v>
      </c>
      <c r="J94" s="597" t="s">
        <v>523</v>
      </c>
      <c r="K94" s="597">
        <v>0</v>
      </c>
      <c r="L94" s="597" t="s">
        <v>524</v>
      </c>
      <c r="M94" s="598">
        <v>0</v>
      </c>
      <c r="N94" s="599">
        <v>30</v>
      </c>
      <c r="O94" s="598">
        <v>30.01</v>
      </c>
      <c r="P94" s="599">
        <v>70</v>
      </c>
      <c r="Q94" s="598">
        <v>70.010000000000005</v>
      </c>
      <c r="R94" s="598">
        <v>130</v>
      </c>
      <c r="S94" s="551">
        <v>300</v>
      </c>
      <c r="T94" s="600">
        <v>25</v>
      </c>
      <c r="U94" s="600">
        <v>25</v>
      </c>
      <c r="V94" s="600">
        <v>25</v>
      </c>
      <c r="W94" s="600">
        <v>25</v>
      </c>
      <c r="X94" s="600">
        <v>25</v>
      </c>
      <c r="Y94" s="600">
        <v>25</v>
      </c>
      <c r="Z94" s="600">
        <v>25</v>
      </c>
      <c r="AA94" s="600">
        <v>25</v>
      </c>
      <c r="AB94" s="600">
        <v>25</v>
      </c>
      <c r="AC94" s="600">
        <v>25</v>
      </c>
      <c r="AD94" s="600">
        <v>25</v>
      </c>
      <c r="AE94" s="600">
        <v>25</v>
      </c>
      <c r="AF94" s="551">
        <f>SUM(T94:AE94)</f>
        <v>300</v>
      </c>
      <c r="AG94" s="574">
        <v>12</v>
      </c>
      <c r="AH94" s="574">
        <v>3</v>
      </c>
      <c r="AI94" s="574">
        <v>3</v>
      </c>
      <c r="AJ94" s="574">
        <v>4</v>
      </c>
      <c r="AK94" s="574">
        <v>5</v>
      </c>
      <c r="AL94" s="574">
        <v>2</v>
      </c>
      <c r="AM94" s="574">
        <v>0</v>
      </c>
      <c r="AN94" s="574">
        <v>3</v>
      </c>
      <c r="AO94" s="574">
        <v>1</v>
      </c>
      <c r="AP94" s="574">
        <v>6</v>
      </c>
      <c r="AQ94" s="574">
        <v>2</v>
      </c>
      <c r="AR94" s="574">
        <v>1</v>
      </c>
      <c r="AS94" s="576">
        <f t="shared" si="1"/>
        <v>42</v>
      </c>
      <c r="AT94" s="595">
        <v>300</v>
      </c>
      <c r="AU94" s="593">
        <f t="shared" si="2"/>
        <v>14.000000000000002</v>
      </c>
    </row>
    <row r="95" spans="1:47" ht="156">
      <c r="A95" s="881"/>
      <c r="B95" s="547" t="s">
        <v>439</v>
      </c>
      <c r="C95" s="637" t="s">
        <v>440</v>
      </c>
      <c r="D95" s="637" t="s">
        <v>537</v>
      </c>
      <c r="E95" s="637" t="s">
        <v>519</v>
      </c>
      <c r="F95" s="637" t="s">
        <v>520</v>
      </c>
      <c r="G95" s="637" t="s">
        <v>538</v>
      </c>
      <c r="H95" s="547" t="s">
        <v>539</v>
      </c>
      <c r="I95" s="597" t="s">
        <v>520</v>
      </c>
      <c r="J95" s="597" t="s">
        <v>523</v>
      </c>
      <c r="K95" s="597">
        <v>0</v>
      </c>
      <c r="L95" s="597" t="s">
        <v>524</v>
      </c>
      <c r="M95" s="598">
        <v>0</v>
      </c>
      <c r="N95" s="599">
        <v>30</v>
      </c>
      <c r="O95" s="598">
        <v>30.01</v>
      </c>
      <c r="P95" s="599">
        <v>70</v>
      </c>
      <c r="Q95" s="598">
        <v>70.010000000000005</v>
      </c>
      <c r="R95" s="598">
        <v>130</v>
      </c>
      <c r="S95" s="551">
        <v>349</v>
      </c>
      <c r="T95" s="600">
        <v>29</v>
      </c>
      <c r="U95" s="600">
        <v>29</v>
      </c>
      <c r="V95" s="600">
        <v>29</v>
      </c>
      <c r="W95" s="600">
        <v>29</v>
      </c>
      <c r="X95" s="600">
        <v>29</v>
      </c>
      <c r="Y95" s="600">
        <v>29</v>
      </c>
      <c r="Z95" s="600">
        <v>29</v>
      </c>
      <c r="AA95" s="600">
        <v>29</v>
      </c>
      <c r="AB95" s="600">
        <v>30</v>
      </c>
      <c r="AC95" s="600">
        <v>29</v>
      </c>
      <c r="AD95" s="600">
        <v>29</v>
      </c>
      <c r="AE95" s="600">
        <v>29</v>
      </c>
      <c r="AF95" s="551">
        <f>SUM(T95:AE95)</f>
        <v>349</v>
      </c>
      <c r="AG95" s="574">
        <v>0</v>
      </c>
      <c r="AH95" s="574">
        <v>0</v>
      </c>
      <c r="AI95" s="574">
        <v>0</v>
      </c>
      <c r="AJ95" s="574">
        <v>0</v>
      </c>
      <c r="AK95" s="574">
        <v>0</v>
      </c>
      <c r="AL95" s="574">
        <v>0</v>
      </c>
      <c r="AM95" s="574">
        <v>0</v>
      </c>
      <c r="AN95" s="574">
        <v>0</v>
      </c>
      <c r="AO95" s="574">
        <v>0</v>
      </c>
      <c r="AP95" s="574">
        <v>2</v>
      </c>
      <c r="AQ95" s="574">
        <v>0</v>
      </c>
      <c r="AR95" s="574">
        <v>0</v>
      </c>
      <c r="AS95" s="576">
        <f t="shared" si="1"/>
        <v>2</v>
      </c>
      <c r="AT95" s="595">
        <v>349</v>
      </c>
      <c r="AU95" s="593">
        <f t="shared" si="2"/>
        <v>0.57306590257879653</v>
      </c>
    </row>
    <row r="96" spans="1:47" ht="108">
      <c r="A96" s="881"/>
      <c r="B96" s="547" t="s">
        <v>441</v>
      </c>
      <c r="C96" s="637" t="s">
        <v>442</v>
      </c>
      <c r="D96" s="637" t="s">
        <v>540</v>
      </c>
      <c r="E96" s="637" t="s">
        <v>519</v>
      </c>
      <c r="F96" s="637" t="s">
        <v>520</v>
      </c>
      <c r="G96" s="637" t="s">
        <v>541</v>
      </c>
      <c r="H96" s="547" t="s">
        <v>542</v>
      </c>
      <c r="I96" s="597" t="s">
        <v>520</v>
      </c>
      <c r="J96" s="597" t="s">
        <v>523</v>
      </c>
      <c r="K96" s="597">
        <v>0</v>
      </c>
      <c r="L96" s="597" t="s">
        <v>524</v>
      </c>
      <c r="M96" s="598">
        <v>0</v>
      </c>
      <c r="N96" s="599">
        <v>30</v>
      </c>
      <c r="O96" s="598">
        <v>30.01</v>
      </c>
      <c r="P96" s="599">
        <v>70</v>
      </c>
      <c r="Q96" s="598">
        <v>70.010000000000005</v>
      </c>
      <c r="R96" s="598">
        <v>130</v>
      </c>
      <c r="S96" s="551">
        <v>3300</v>
      </c>
      <c r="T96" s="554">
        <v>275</v>
      </c>
      <c r="U96" s="554">
        <v>275</v>
      </c>
      <c r="V96" s="554">
        <v>275</v>
      </c>
      <c r="W96" s="554">
        <v>275</v>
      </c>
      <c r="X96" s="554">
        <v>275</v>
      </c>
      <c r="Y96" s="554">
        <v>275</v>
      </c>
      <c r="Z96" s="554">
        <v>275</v>
      </c>
      <c r="AA96" s="554">
        <v>275</v>
      </c>
      <c r="AB96" s="554">
        <v>275</v>
      </c>
      <c r="AC96" s="554">
        <v>275</v>
      </c>
      <c r="AD96" s="554">
        <v>275</v>
      </c>
      <c r="AE96" s="554">
        <v>275</v>
      </c>
      <c r="AF96" s="551">
        <v>3300</v>
      </c>
      <c r="AG96" s="574">
        <v>0</v>
      </c>
      <c r="AH96" s="574">
        <v>427</v>
      </c>
      <c r="AI96" s="574">
        <v>186</v>
      </c>
      <c r="AJ96" s="574">
        <v>347</v>
      </c>
      <c r="AK96" s="574">
        <v>367</v>
      </c>
      <c r="AL96" s="574">
        <v>323</v>
      </c>
      <c r="AM96" s="574">
        <v>264</v>
      </c>
      <c r="AN96" s="574">
        <v>242</v>
      </c>
      <c r="AO96" s="574">
        <v>248</v>
      </c>
      <c r="AP96" s="574">
        <v>405</v>
      </c>
      <c r="AQ96" s="574">
        <v>249</v>
      </c>
      <c r="AR96" s="574">
        <v>242</v>
      </c>
      <c r="AS96" s="576">
        <f t="shared" si="1"/>
        <v>3300</v>
      </c>
      <c r="AT96" s="595">
        <v>3300</v>
      </c>
      <c r="AU96" s="596">
        <f t="shared" si="2"/>
        <v>100</v>
      </c>
    </row>
    <row r="97" spans="1:47" ht="108">
      <c r="A97" s="882"/>
      <c r="B97" s="547" t="s">
        <v>443</v>
      </c>
      <c r="C97" s="637" t="s">
        <v>444</v>
      </c>
      <c r="D97" s="637" t="s">
        <v>543</v>
      </c>
      <c r="E97" s="637" t="s">
        <v>519</v>
      </c>
      <c r="F97" s="637" t="s">
        <v>520</v>
      </c>
      <c r="G97" s="637" t="s">
        <v>544</v>
      </c>
      <c r="H97" s="547" t="s">
        <v>545</v>
      </c>
      <c r="I97" s="597" t="s">
        <v>520</v>
      </c>
      <c r="J97" s="597" t="s">
        <v>523</v>
      </c>
      <c r="K97" s="597">
        <v>0</v>
      </c>
      <c r="L97" s="597" t="s">
        <v>524</v>
      </c>
      <c r="M97" s="598">
        <v>0</v>
      </c>
      <c r="N97" s="599">
        <v>30</v>
      </c>
      <c r="O97" s="598">
        <v>30.01</v>
      </c>
      <c r="P97" s="599">
        <v>70</v>
      </c>
      <c r="Q97" s="598">
        <v>70.010000000000005</v>
      </c>
      <c r="R97" s="598">
        <v>130</v>
      </c>
      <c r="S97" s="551">
        <v>3300</v>
      </c>
      <c r="T97" s="554">
        <v>275</v>
      </c>
      <c r="U97" s="554">
        <v>275</v>
      </c>
      <c r="V97" s="554">
        <v>275</v>
      </c>
      <c r="W97" s="554">
        <v>275</v>
      </c>
      <c r="X97" s="554">
        <v>275</v>
      </c>
      <c r="Y97" s="554">
        <v>275</v>
      </c>
      <c r="Z97" s="554">
        <v>275</v>
      </c>
      <c r="AA97" s="554">
        <v>275</v>
      </c>
      <c r="AB97" s="554">
        <v>275</v>
      </c>
      <c r="AC97" s="554">
        <v>275</v>
      </c>
      <c r="AD97" s="554">
        <v>275</v>
      </c>
      <c r="AE97" s="554">
        <v>275</v>
      </c>
      <c r="AF97" s="551">
        <v>3300</v>
      </c>
      <c r="AG97" s="574">
        <v>232</v>
      </c>
      <c r="AH97" s="574">
        <v>249</v>
      </c>
      <c r="AI97" s="574">
        <v>322</v>
      </c>
      <c r="AJ97" s="574">
        <v>425</v>
      </c>
      <c r="AK97" s="574">
        <v>433</v>
      </c>
      <c r="AL97" s="574">
        <v>354</v>
      </c>
      <c r="AM97" s="574">
        <v>325</v>
      </c>
      <c r="AN97" s="574">
        <v>316</v>
      </c>
      <c r="AO97" s="574">
        <v>321</v>
      </c>
      <c r="AP97" s="574">
        <v>336</v>
      </c>
      <c r="AQ97" s="574">
        <v>275</v>
      </c>
      <c r="AR97" s="574">
        <v>355</v>
      </c>
      <c r="AS97" s="576">
        <f t="shared" si="1"/>
        <v>3943</v>
      </c>
      <c r="AT97" s="595">
        <v>3300</v>
      </c>
      <c r="AU97" s="596">
        <f t="shared" si="2"/>
        <v>119.48484848484848</v>
      </c>
    </row>
    <row r="98" spans="1:47">
      <c r="A98" s="573"/>
      <c r="B98" s="555"/>
      <c r="C98" s="556"/>
      <c r="D98" s="556"/>
      <c r="E98" s="556"/>
      <c r="F98" s="556"/>
      <c r="G98" s="556"/>
      <c r="H98" s="556"/>
      <c r="I98" s="556"/>
      <c r="J98" s="556"/>
      <c r="K98" s="556"/>
      <c r="L98" s="556"/>
      <c r="M98" s="557"/>
      <c r="N98" s="557"/>
      <c r="O98" s="557"/>
      <c r="P98" s="557"/>
      <c r="Q98" s="557"/>
      <c r="R98" s="557"/>
      <c r="S98" s="558"/>
      <c r="T98" s="558"/>
      <c r="U98" s="558"/>
      <c r="V98" s="558"/>
      <c r="W98" s="558"/>
      <c r="X98" s="558"/>
      <c r="Y98" s="558"/>
      <c r="Z98" s="558"/>
      <c r="AA98" s="558"/>
      <c r="AB98" s="558"/>
      <c r="AC98" s="558"/>
      <c r="AD98" s="556"/>
      <c r="AE98" s="555"/>
      <c r="AF98" s="559"/>
    </row>
    <row r="99" spans="1:47" ht="13.5" thickBot="1">
      <c r="A99" s="837" t="s">
        <v>605</v>
      </c>
      <c r="B99" s="837"/>
      <c r="C99" s="580"/>
      <c r="D99" s="580"/>
      <c r="E99" s="580"/>
      <c r="F99" s="580"/>
      <c r="G99" s="580"/>
      <c r="H99" s="580"/>
      <c r="I99" s="580"/>
      <c r="J99" s="580"/>
      <c r="K99" s="580"/>
      <c r="L99" s="580"/>
      <c r="M99" s="580"/>
      <c r="N99" s="580"/>
      <c r="O99" s="580"/>
      <c r="P99" s="580"/>
      <c r="Q99" s="580"/>
      <c r="R99" s="580"/>
      <c r="S99" s="580"/>
      <c r="T99" s="580"/>
      <c r="U99" s="580"/>
      <c r="V99" s="580"/>
      <c r="W99" s="580"/>
      <c r="X99" s="580"/>
      <c r="Y99" s="580"/>
      <c r="Z99" s="580"/>
      <c r="AA99" s="580"/>
      <c r="AB99" s="580"/>
      <c r="AC99" s="580"/>
      <c r="AD99" s="580"/>
      <c r="AE99" s="580"/>
      <c r="AF99" s="580"/>
      <c r="AG99" s="883" t="s">
        <v>546</v>
      </c>
      <c r="AH99" s="883"/>
      <c r="AI99" s="883"/>
      <c r="AJ99" s="883"/>
      <c r="AK99" s="883"/>
      <c r="AL99" s="883"/>
      <c r="AM99" s="883"/>
      <c r="AN99" s="883"/>
      <c r="AO99" s="883"/>
      <c r="AP99" s="883"/>
      <c r="AQ99" s="883"/>
      <c r="AR99" s="883"/>
      <c r="AS99" s="883"/>
      <c r="AT99" s="883"/>
      <c r="AU99" s="883"/>
    </row>
    <row r="100" spans="1:47">
      <c r="A100" s="872" t="s">
        <v>600</v>
      </c>
      <c r="B100" s="872" t="s">
        <v>423</v>
      </c>
      <c r="C100" s="875" t="s">
        <v>424</v>
      </c>
      <c r="D100" s="875"/>
      <c r="E100" s="875"/>
      <c r="F100" s="875"/>
      <c r="G100" s="875"/>
      <c r="H100" s="875"/>
      <c r="I100" s="875"/>
      <c r="J100" s="875"/>
      <c r="K100" s="875"/>
      <c r="L100" s="875"/>
      <c r="M100" s="875"/>
      <c r="N100" s="875"/>
      <c r="O100" s="875"/>
      <c r="P100" s="875"/>
      <c r="Q100" s="875"/>
      <c r="R100" s="875"/>
      <c r="S100" s="875"/>
      <c r="T100" s="876" t="s">
        <v>425</v>
      </c>
      <c r="U100" s="876"/>
      <c r="V100" s="876"/>
      <c r="W100" s="876"/>
      <c r="X100" s="876"/>
      <c r="Y100" s="876"/>
      <c r="Z100" s="876"/>
      <c r="AA100" s="876"/>
      <c r="AB100" s="876"/>
      <c r="AC100" s="876"/>
      <c r="AD100" s="876"/>
      <c r="AE100" s="876"/>
      <c r="AF100" s="877" t="s">
        <v>404</v>
      </c>
      <c r="AG100" s="871" t="s">
        <v>426</v>
      </c>
      <c r="AH100" s="871"/>
      <c r="AI100" s="871"/>
      <c r="AJ100" s="871"/>
      <c r="AK100" s="871"/>
      <c r="AL100" s="871"/>
      <c r="AM100" s="871"/>
      <c r="AN100" s="871"/>
      <c r="AO100" s="871"/>
      <c r="AP100" s="871"/>
      <c r="AQ100" s="871"/>
      <c r="AR100" s="871"/>
      <c r="AS100" s="851" t="s">
        <v>405</v>
      </c>
      <c r="AT100" s="852" t="s">
        <v>406</v>
      </c>
      <c r="AU100" s="853" t="s">
        <v>407</v>
      </c>
    </row>
    <row r="101" spans="1:47">
      <c r="A101" s="872"/>
      <c r="B101" s="872"/>
      <c r="C101" s="872" t="s">
        <v>427</v>
      </c>
      <c r="D101" s="872" t="s">
        <v>503</v>
      </c>
      <c r="E101" s="872" t="s">
        <v>504</v>
      </c>
      <c r="F101" s="872" t="s">
        <v>505</v>
      </c>
      <c r="G101" s="872" t="s">
        <v>506</v>
      </c>
      <c r="H101" s="872" t="s">
        <v>507</v>
      </c>
      <c r="I101" s="873" t="s">
        <v>508</v>
      </c>
      <c r="J101" s="873" t="s">
        <v>509</v>
      </c>
      <c r="K101" s="873" t="s">
        <v>510</v>
      </c>
      <c r="L101" s="873" t="s">
        <v>511</v>
      </c>
      <c r="M101" s="874" t="s">
        <v>512</v>
      </c>
      <c r="N101" s="874" t="s">
        <v>513</v>
      </c>
      <c r="O101" s="878" t="s">
        <v>514</v>
      </c>
      <c r="P101" s="878" t="s">
        <v>515</v>
      </c>
      <c r="Q101" s="879" t="s">
        <v>516</v>
      </c>
      <c r="R101" s="879" t="s">
        <v>517</v>
      </c>
      <c r="S101" s="872" t="s">
        <v>428</v>
      </c>
      <c r="T101" s="818" t="s">
        <v>392</v>
      </c>
      <c r="U101" s="818" t="s">
        <v>393</v>
      </c>
      <c r="V101" s="818" t="s">
        <v>394</v>
      </c>
      <c r="W101" s="818" t="s">
        <v>395</v>
      </c>
      <c r="X101" s="818" t="s">
        <v>396</v>
      </c>
      <c r="Y101" s="818" t="s">
        <v>397</v>
      </c>
      <c r="Z101" s="818" t="s">
        <v>398</v>
      </c>
      <c r="AA101" s="818" t="s">
        <v>399</v>
      </c>
      <c r="AB101" s="818" t="s">
        <v>400</v>
      </c>
      <c r="AC101" s="818" t="s">
        <v>401</v>
      </c>
      <c r="AD101" s="818" t="s">
        <v>402</v>
      </c>
      <c r="AE101" s="818" t="s">
        <v>403</v>
      </c>
      <c r="AF101" s="877"/>
      <c r="AG101" s="818" t="s">
        <v>392</v>
      </c>
      <c r="AH101" s="818" t="s">
        <v>393</v>
      </c>
      <c r="AI101" s="818" t="s">
        <v>394</v>
      </c>
      <c r="AJ101" s="818" t="s">
        <v>395</v>
      </c>
      <c r="AK101" s="818" t="s">
        <v>396</v>
      </c>
      <c r="AL101" s="818" t="s">
        <v>397</v>
      </c>
      <c r="AM101" s="818" t="s">
        <v>398</v>
      </c>
      <c r="AN101" s="818" t="s">
        <v>399</v>
      </c>
      <c r="AO101" s="818" t="s">
        <v>400</v>
      </c>
      <c r="AP101" s="818" t="s">
        <v>401</v>
      </c>
      <c r="AQ101" s="818" t="s">
        <v>402</v>
      </c>
      <c r="AR101" s="818" t="s">
        <v>403</v>
      </c>
      <c r="AS101" s="851"/>
      <c r="AT101" s="852"/>
      <c r="AU101" s="853"/>
    </row>
    <row r="102" spans="1:47">
      <c r="A102" s="872"/>
      <c r="B102" s="872"/>
      <c r="C102" s="872"/>
      <c r="D102" s="872"/>
      <c r="E102" s="872"/>
      <c r="F102" s="872"/>
      <c r="G102" s="872"/>
      <c r="H102" s="872"/>
      <c r="I102" s="873"/>
      <c r="J102" s="873"/>
      <c r="K102" s="873"/>
      <c r="L102" s="873"/>
      <c r="M102" s="874"/>
      <c r="N102" s="874"/>
      <c r="O102" s="878"/>
      <c r="P102" s="878"/>
      <c r="Q102" s="879"/>
      <c r="R102" s="879"/>
      <c r="S102" s="872" t="s">
        <v>428</v>
      </c>
      <c r="T102" s="818"/>
      <c r="U102" s="818"/>
      <c r="V102" s="818"/>
      <c r="W102" s="818"/>
      <c r="X102" s="818"/>
      <c r="Y102" s="818"/>
      <c r="Z102" s="818"/>
      <c r="AA102" s="818"/>
      <c r="AB102" s="818"/>
      <c r="AC102" s="818"/>
      <c r="AD102" s="818"/>
      <c r="AE102" s="818"/>
      <c r="AF102" s="877" t="s">
        <v>429</v>
      </c>
      <c r="AG102" s="818"/>
      <c r="AH102" s="818"/>
      <c r="AI102" s="818"/>
      <c r="AJ102" s="818"/>
      <c r="AK102" s="818"/>
      <c r="AL102" s="818"/>
      <c r="AM102" s="818"/>
      <c r="AN102" s="818"/>
      <c r="AO102" s="818"/>
      <c r="AP102" s="818"/>
      <c r="AQ102" s="818"/>
      <c r="AR102" s="818"/>
      <c r="AS102" s="851"/>
      <c r="AT102" s="852"/>
      <c r="AU102" s="853"/>
    </row>
    <row r="103" spans="1:47" ht="96">
      <c r="A103" s="560" t="s">
        <v>601</v>
      </c>
      <c r="B103" s="547" t="s">
        <v>445</v>
      </c>
      <c r="C103" s="560" t="s">
        <v>446</v>
      </c>
      <c r="D103" s="547" t="s">
        <v>547</v>
      </c>
      <c r="E103" s="547" t="s">
        <v>548</v>
      </c>
      <c r="F103" s="547" t="s">
        <v>520</v>
      </c>
      <c r="G103" s="547" t="s">
        <v>549</v>
      </c>
      <c r="H103" s="547" t="s">
        <v>550</v>
      </c>
      <c r="I103" s="597" t="s">
        <v>520</v>
      </c>
      <c r="J103" s="597" t="s">
        <v>523</v>
      </c>
      <c r="K103" s="597">
        <v>0</v>
      </c>
      <c r="L103" s="597" t="s">
        <v>551</v>
      </c>
      <c r="M103" s="598">
        <v>0</v>
      </c>
      <c r="N103" s="599">
        <v>30</v>
      </c>
      <c r="O103" s="598">
        <v>30.01</v>
      </c>
      <c r="P103" s="599">
        <v>70</v>
      </c>
      <c r="Q103" s="598">
        <v>70.010000000000005</v>
      </c>
      <c r="R103" s="598">
        <v>130</v>
      </c>
      <c r="S103" s="590">
        <v>3150</v>
      </c>
      <c r="T103" s="601">
        <v>262</v>
      </c>
      <c r="U103" s="601">
        <v>262</v>
      </c>
      <c r="V103" s="601">
        <v>262</v>
      </c>
      <c r="W103" s="601">
        <v>262</v>
      </c>
      <c r="X103" s="601">
        <v>263</v>
      </c>
      <c r="Y103" s="601">
        <v>263</v>
      </c>
      <c r="Z103" s="601">
        <v>263</v>
      </c>
      <c r="AA103" s="601">
        <v>263</v>
      </c>
      <c r="AB103" s="601">
        <v>263</v>
      </c>
      <c r="AC103" s="601">
        <v>263</v>
      </c>
      <c r="AD103" s="601">
        <v>262</v>
      </c>
      <c r="AE103" s="601">
        <v>262</v>
      </c>
      <c r="AF103" s="591">
        <f>SUM(T103:AE103)</f>
        <v>3150</v>
      </c>
      <c r="AG103" s="576">
        <v>178</v>
      </c>
      <c r="AH103" s="576">
        <v>161</v>
      </c>
      <c r="AI103" s="576">
        <v>184</v>
      </c>
      <c r="AJ103" s="576">
        <v>150</v>
      </c>
      <c r="AK103" s="576">
        <v>152</v>
      </c>
      <c r="AL103" s="576">
        <v>177</v>
      </c>
      <c r="AM103" s="576">
        <v>180</v>
      </c>
      <c r="AN103" s="576">
        <v>178</v>
      </c>
      <c r="AO103" s="576">
        <v>180</v>
      </c>
      <c r="AP103" s="576">
        <v>178</v>
      </c>
      <c r="AQ103" s="576">
        <v>173</v>
      </c>
      <c r="AR103" s="576">
        <v>141</v>
      </c>
      <c r="AS103" s="576">
        <f>SUM(AG103:AR103)</f>
        <v>2032</v>
      </c>
      <c r="AT103" s="592">
        <v>3150</v>
      </c>
      <c r="AU103" s="593">
        <f>AS103/AF103*100</f>
        <v>64.507936507936506</v>
      </c>
    </row>
    <row r="104" spans="1:47" ht="132">
      <c r="A104" s="869" t="s">
        <v>602</v>
      </c>
      <c r="B104" s="547" t="s">
        <v>447</v>
      </c>
      <c r="C104" s="560" t="s">
        <v>448</v>
      </c>
      <c r="D104" s="547" t="s">
        <v>552</v>
      </c>
      <c r="E104" s="547" t="s">
        <v>553</v>
      </c>
      <c r="F104" s="547" t="s">
        <v>520</v>
      </c>
      <c r="G104" s="547" t="s">
        <v>554</v>
      </c>
      <c r="H104" s="547" t="s">
        <v>550</v>
      </c>
      <c r="I104" s="597" t="s">
        <v>520</v>
      </c>
      <c r="J104" s="597" t="s">
        <v>523</v>
      </c>
      <c r="K104" s="597">
        <v>0</v>
      </c>
      <c r="L104" s="597" t="s">
        <v>551</v>
      </c>
      <c r="M104" s="598">
        <v>0</v>
      </c>
      <c r="N104" s="599">
        <v>30</v>
      </c>
      <c r="O104" s="598">
        <v>30.01</v>
      </c>
      <c r="P104" s="599">
        <v>70</v>
      </c>
      <c r="Q104" s="598">
        <v>70.010000000000005</v>
      </c>
      <c r="R104" s="598">
        <v>130</v>
      </c>
      <c r="S104" s="590">
        <v>3150</v>
      </c>
      <c r="T104" s="601">
        <v>262</v>
      </c>
      <c r="U104" s="601">
        <v>262</v>
      </c>
      <c r="V104" s="601">
        <v>262</v>
      </c>
      <c r="W104" s="601">
        <v>262</v>
      </c>
      <c r="X104" s="601">
        <v>263</v>
      </c>
      <c r="Y104" s="601">
        <v>263</v>
      </c>
      <c r="Z104" s="601">
        <v>263</v>
      </c>
      <c r="AA104" s="601">
        <v>263</v>
      </c>
      <c r="AB104" s="601">
        <v>263</v>
      </c>
      <c r="AC104" s="601">
        <v>263</v>
      </c>
      <c r="AD104" s="601">
        <v>262</v>
      </c>
      <c r="AE104" s="601">
        <v>262</v>
      </c>
      <c r="AF104" s="591">
        <v>3150</v>
      </c>
      <c r="AG104" s="576">
        <v>178</v>
      </c>
      <c r="AH104" s="576">
        <v>161</v>
      </c>
      <c r="AI104" s="576">
        <v>184</v>
      </c>
      <c r="AJ104" s="576">
        <v>150</v>
      </c>
      <c r="AK104" s="576">
        <v>152</v>
      </c>
      <c r="AL104" s="576">
        <v>177</v>
      </c>
      <c r="AM104" s="576">
        <v>180</v>
      </c>
      <c r="AN104" s="576">
        <v>178</v>
      </c>
      <c r="AO104" s="576">
        <v>180</v>
      </c>
      <c r="AP104" s="576">
        <v>178</v>
      </c>
      <c r="AQ104" s="576">
        <v>173</v>
      </c>
      <c r="AR104" s="576">
        <v>141</v>
      </c>
      <c r="AS104" s="576">
        <f t="shared" ref="AS104:AS106" si="3">SUM(AG104:AR104)</f>
        <v>2032</v>
      </c>
      <c r="AT104" s="592">
        <v>3150</v>
      </c>
      <c r="AU104" s="593">
        <f t="shared" ref="AU104:AU107" si="4">AS104/AF104*100</f>
        <v>64.507936507936506</v>
      </c>
    </row>
    <row r="105" spans="1:47" ht="120">
      <c r="A105" s="869"/>
      <c r="B105" s="547" t="s">
        <v>449</v>
      </c>
      <c r="C105" s="547" t="s">
        <v>450</v>
      </c>
      <c r="D105" s="547" t="s">
        <v>555</v>
      </c>
      <c r="E105" s="547" t="s">
        <v>556</v>
      </c>
      <c r="F105" s="547" t="s">
        <v>520</v>
      </c>
      <c r="G105" s="547" t="s">
        <v>557</v>
      </c>
      <c r="H105" s="547" t="s">
        <v>558</v>
      </c>
      <c r="I105" s="597" t="s">
        <v>520</v>
      </c>
      <c r="J105" s="597" t="s">
        <v>523</v>
      </c>
      <c r="K105" s="597">
        <v>0</v>
      </c>
      <c r="L105" s="597" t="s">
        <v>551</v>
      </c>
      <c r="M105" s="598">
        <v>0</v>
      </c>
      <c r="N105" s="599">
        <v>30</v>
      </c>
      <c r="O105" s="598">
        <v>30.01</v>
      </c>
      <c r="P105" s="599">
        <v>70</v>
      </c>
      <c r="Q105" s="598">
        <v>70.010000000000005</v>
      </c>
      <c r="R105" s="598">
        <v>130</v>
      </c>
      <c r="S105" s="590">
        <v>3086</v>
      </c>
      <c r="T105" s="601">
        <v>257</v>
      </c>
      <c r="U105" s="601">
        <v>257</v>
      </c>
      <c r="V105" s="601">
        <v>257</v>
      </c>
      <c r="W105" s="601">
        <v>257</v>
      </c>
      <c r="X105" s="601">
        <v>257</v>
      </c>
      <c r="Y105" s="601">
        <v>258</v>
      </c>
      <c r="Z105" s="601">
        <v>258</v>
      </c>
      <c r="AA105" s="601">
        <v>257</v>
      </c>
      <c r="AB105" s="601">
        <v>257</v>
      </c>
      <c r="AC105" s="601">
        <v>257</v>
      </c>
      <c r="AD105" s="601">
        <v>257</v>
      </c>
      <c r="AE105" s="601">
        <v>257</v>
      </c>
      <c r="AF105" s="591">
        <f>SUM(T105:AE105)</f>
        <v>3086</v>
      </c>
      <c r="AG105" s="576">
        <v>232</v>
      </c>
      <c r="AH105" s="576">
        <v>225</v>
      </c>
      <c r="AI105" s="576">
        <v>264</v>
      </c>
      <c r="AJ105" s="576">
        <v>188</v>
      </c>
      <c r="AK105" s="576">
        <v>209</v>
      </c>
      <c r="AL105" s="576">
        <v>258</v>
      </c>
      <c r="AM105" s="576">
        <v>255</v>
      </c>
      <c r="AN105" s="576">
        <v>229</v>
      </c>
      <c r="AO105" s="576">
        <v>243</v>
      </c>
      <c r="AP105" s="576">
        <v>234</v>
      </c>
      <c r="AQ105" s="576">
        <v>226</v>
      </c>
      <c r="AR105" s="576">
        <v>184</v>
      </c>
      <c r="AS105" s="576">
        <f t="shared" si="3"/>
        <v>2747</v>
      </c>
      <c r="AT105" s="592">
        <v>3086</v>
      </c>
      <c r="AU105" s="594">
        <f t="shared" si="4"/>
        <v>89.014906027219695</v>
      </c>
    </row>
    <row r="106" spans="1:47" ht="144">
      <c r="A106" s="869"/>
      <c r="B106" s="547" t="s">
        <v>451</v>
      </c>
      <c r="C106" s="547" t="s">
        <v>452</v>
      </c>
      <c r="D106" s="547" t="s">
        <v>559</v>
      </c>
      <c r="E106" s="547" t="s">
        <v>560</v>
      </c>
      <c r="F106" s="547" t="s">
        <v>520</v>
      </c>
      <c r="G106" s="547" t="s">
        <v>561</v>
      </c>
      <c r="H106" s="547" t="s">
        <v>562</v>
      </c>
      <c r="I106" s="597" t="s">
        <v>520</v>
      </c>
      <c r="J106" s="597" t="s">
        <v>523</v>
      </c>
      <c r="K106" s="597">
        <v>0</v>
      </c>
      <c r="L106" s="597" t="s">
        <v>551</v>
      </c>
      <c r="M106" s="598">
        <v>0</v>
      </c>
      <c r="N106" s="599">
        <v>30</v>
      </c>
      <c r="O106" s="598">
        <v>30.01</v>
      </c>
      <c r="P106" s="599">
        <v>70</v>
      </c>
      <c r="Q106" s="598">
        <v>70.010000000000005</v>
      </c>
      <c r="R106" s="598">
        <v>130</v>
      </c>
      <c r="S106" s="590">
        <v>1500</v>
      </c>
      <c r="T106" s="601">
        <v>120</v>
      </c>
      <c r="U106" s="601">
        <v>120</v>
      </c>
      <c r="V106" s="601">
        <v>130</v>
      </c>
      <c r="W106" s="601">
        <v>120</v>
      </c>
      <c r="X106" s="601">
        <v>130</v>
      </c>
      <c r="Y106" s="601">
        <v>120</v>
      </c>
      <c r="Z106" s="601">
        <v>130</v>
      </c>
      <c r="AA106" s="601">
        <v>120</v>
      </c>
      <c r="AB106" s="601">
        <v>130</v>
      </c>
      <c r="AC106" s="601">
        <v>120</v>
      </c>
      <c r="AD106" s="601">
        <v>130</v>
      </c>
      <c r="AE106" s="601">
        <v>130</v>
      </c>
      <c r="AF106" s="591">
        <f>SUM(T106:AE106)</f>
        <v>1500</v>
      </c>
      <c r="AG106" s="576">
        <v>144</v>
      </c>
      <c r="AH106" s="576">
        <v>88</v>
      </c>
      <c r="AI106" s="576">
        <v>87</v>
      </c>
      <c r="AJ106" s="576">
        <v>111</v>
      </c>
      <c r="AK106" s="576">
        <v>78</v>
      </c>
      <c r="AL106" s="576">
        <v>106</v>
      </c>
      <c r="AM106" s="576">
        <v>123</v>
      </c>
      <c r="AN106" s="576">
        <v>126</v>
      </c>
      <c r="AO106" s="576">
        <v>74</v>
      </c>
      <c r="AP106" s="576">
        <v>84</v>
      </c>
      <c r="AQ106" s="576">
        <v>89</v>
      </c>
      <c r="AR106" s="576">
        <v>90</v>
      </c>
      <c r="AS106" s="576">
        <f t="shared" si="3"/>
        <v>1200</v>
      </c>
      <c r="AT106" s="592">
        <v>1500</v>
      </c>
      <c r="AU106" s="594">
        <f t="shared" si="4"/>
        <v>80</v>
      </c>
    </row>
    <row r="107" spans="1:47" ht="120">
      <c r="A107" s="869"/>
      <c r="B107" s="547" t="s">
        <v>453</v>
      </c>
      <c r="C107" s="547" t="s">
        <v>408</v>
      </c>
      <c r="D107" s="547" t="s">
        <v>563</v>
      </c>
      <c r="E107" s="547" t="s">
        <v>564</v>
      </c>
      <c r="F107" s="547" t="s">
        <v>520</v>
      </c>
      <c r="G107" s="547" t="s">
        <v>565</v>
      </c>
      <c r="H107" s="547" t="s">
        <v>566</v>
      </c>
      <c r="I107" s="597" t="s">
        <v>520</v>
      </c>
      <c r="J107" s="597" t="s">
        <v>523</v>
      </c>
      <c r="K107" s="597">
        <v>0</v>
      </c>
      <c r="L107" s="597" t="s">
        <v>551</v>
      </c>
      <c r="M107" s="598">
        <v>0</v>
      </c>
      <c r="N107" s="599">
        <v>30</v>
      </c>
      <c r="O107" s="598">
        <v>30.01</v>
      </c>
      <c r="P107" s="599">
        <v>70</v>
      </c>
      <c r="Q107" s="598">
        <v>70.010000000000005</v>
      </c>
      <c r="R107" s="598">
        <v>130</v>
      </c>
      <c r="S107" s="590">
        <v>11653</v>
      </c>
      <c r="T107" s="601">
        <v>971</v>
      </c>
      <c r="U107" s="601">
        <v>971</v>
      </c>
      <c r="V107" s="601">
        <v>971</v>
      </c>
      <c r="W107" s="601">
        <v>972</v>
      </c>
      <c r="X107" s="601">
        <v>971</v>
      </c>
      <c r="Y107" s="601">
        <v>971</v>
      </c>
      <c r="Z107" s="601">
        <v>971</v>
      </c>
      <c r="AA107" s="601">
        <v>971</v>
      </c>
      <c r="AB107" s="601">
        <v>971</v>
      </c>
      <c r="AC107" s="601">
        <v>971</v>
      </c>
      <c r="AD107" s="601">
        <v>971</v>
      </c>
      <c r="AE107" s="601">
        <v>971</v>
      </c>
      <c r="AF107" s="591">
        <f>SUM(T107:AE107)</f>
        <v>11653</v>
      </c>
      <c r="AG107" s="576">
        <v>877</v>
      </c>
      <c r="AH107" s="576">
        <v>635</v>
      </c>
      <c r="AI107" s="576">
        <v>627</v>
      </c>
      <c r="AJ107" s="576">
        <v>632</v>
      </c>
      <c r="AK107" s="576">
        <v>706</v>
      </c>
      <c r="AL107" s="576">
        <v>751</v>
      </c>
      <c r="AM107" s="576">
        <v>855</v>
      </c>
      <c r="AN107" s="576">
        <v>944</v>
      </c>
      <c r="AO107" s="576">
        <v>879</v>
      </c>
      <c r="AP107" s="576">
        <v>982</v>
      </c>
      <c r="AQ107" s="576">
        <v>829</v>
      </c>
      <c r="AR107" s="576">
        <v>773</v>
      </c>
      <c r="AS107" s="576">
        <f>SUM(AG107:AR107)</f>
        <v>9490</v>
      </c>
      <c r="AT107" s="592">
        <v>11653</v>
      </c>
      <c r="AU107" s="594">
        <f t="shared" si="4"/>
        <v>81.438256243027553</v>
      </c>
    </row>
    <row r="108" spans="1:47">
      <c r="A108" s="581"/>
      <c r="B108" s="610"/>
      <c r="C108" s="610"/>
      <c r="D108" s="610"/>
      <c r="E108" s="610"/>
      <c r="F108" s="610"/>
      <c r="G108" s="610"/>
      <c r="H108" s="610"/>
      <c r="I108" s="611"/>
      <c r="J108" s="611"/>
      <c r="K108" s="611"/>
      <c r="L108" s="611"/>
      <c r="M108" s="612"/>
      <c r="N108" s="613"/>
      <c r="O108" s="612"/>
      <c r="P108" s="613"/>
      <c r="Q108" s="612"/>
      <c r="R108" s="612"/>
      <c r="S108" s="614"/>
      <c r="T108" s="615"/>
      <c r="U108" s="615"/>
      <c r="V108" s="615"/>
      <c r="W108" s="615"/>
      <c r="X108" s="615"/>
      <c r="Y108" s="615"/>
      <c r="Z108" s="615"/>
      <c r="AA108" s="615"/>
      <c r="AB108" s="615"/>
      <c r="AC108" s="615"/>
      <c r="AD108" s="615"/>
      <c r="AE108" s="615"/>
      <c r="AF108" s="616"/>
      <c r="AG108" s="617"/>
      <c r="AH108" s="617"/>
      <c r="AI108" s="617"/>
      <c r="AJ108" s="617"/>
      <c r="AK108" s="617"/>
      <c r="AL108" s="617"/>
      <c r="AM108" s="617"/>
      <c r="AN108" s="617"/>
      <c r="AO108" s="617"/>
      <c r="AP108" s="617"/>
      <c r="AQ108" s="617"/>
      <c r="AR108" s="617"/>
      <c r="AS108" s="617"/>
      <c r="AT108" s="620"/>
      <c r="AU108" s="621"/>
    </row>
    <row r="109" spans="1:47">
      <c r="A109" s="562"/>
      <c r="B109" s="562"/>
      <c r="C109" s="562"/>
      <c r="D109" s="562"/>
      <c r="E109" s="562"/>
      <c r="F109" s="870"/>
      <c r="G109" s="870"/>
      <c r="H109" s="870"/>
      <c r="I109" s="870"/>
      <c r="J109" s="870"/>
      <c r="K109" s="870"/>
      <c r="L109" s="870"/>
      <c r="M109" s="870"/>
      <c r="N109" s="870"/>
      <c r="O109" s="870"/>
      <c r="P109" s="870"/>
      <c r="Q109" s="870"/>
      <c r="R109" s="870"/>
      <c r="S109" s="870"/>
      <c r="T109" s="638"/>
      <c r="U109" s="638"/>
      <c r="V109" s="638"/>
      <c r="W109" s="638"/>
      <c r="X109" s="638"/>
      <c r="Y109" s="638"/>
      <c r="Z109" s="638"/>
      <c r="AA109" s="638"/>
      <c r="AB109" s="638"/>
      <c r="AC109" s="638"/>
      <c r="AD109" s="562"/>
      <c r="AE109" s="562"/>
      <c r="AF109" s="562"/>
    </row>
    <row r="110" spans="1:47">
      <c r="A110" s="858" t="s">
        <v>606</v>
      </c>
      <c r="B110" s="835"/>
      <c r="C110" s="835"/>
      <c r="D110" s="835"/>
      <c r="E110" s="835"/>
      <c r="F110" s="835"/>
      <c r="G110" s="835"/>
      <c r="H110" s="835"/>
      <c r="I110" s="835"/>
      <c r="J110" s="835"/>
      <c r="K110" s="835"/>
      <c r="L110" s="835"/>
      <c r="M110" s="835"/>
      <c r="N110" s="835"/>
      <c r="O110" s="835"/>
      <c r="P110" s="835"/>
      <c r="Q110" s="835"/>
      <c r="R110" s="835"/>
      <c r="S110" s="835"/>
      <c r="T110" s="835"/>
      <c r="U110" s="835"/>
      <c r="V110" s="835"/>
      <c r="W110" s="835"/>
      <c r="X110" s="835"/>
      <c r="Y110" s="835"/>
      <c r="Z110" s="835"/>
      <c r="AA110" s="835"/>
      <c r="AB110" s="835"/>
      <c r="AC110" s="835"/>
      <c r="AD110" s="835"/>
      <c r="AE110" s="835"/>
      <c r="AF110" s="835"/>
      <c r="AG110" s="835"/>
      <c r="AH110" s="836"/>
      <c r="AI110" s="858" t="s">
        <v>471</v>
      </c>
      <c r="AJ110" s="835"/>
      <c r="AK110" s="835"/>
      <c r="AL110" s="835"/>
      <c r="AM110" s="836"/>
      <c r="AN110" s="858" t="s">
        <v>607</v>
      </c>
      <c r="AO110" s="835"/>
      <c r="AP110" s="835"/>
      <c r="AQ110" s="835"/>
      <c r="AR110" s="836"/>
      <c r="AS110" s="834" t="s">
        <v>608</v>
      </c>
      <c r="AT110" s="835"/>
      <c r="AU110" s="836"/>
    </row>
    <row r="111" spans="1:47">
      <c r="A111" s="618"/>
      <c r="B111" s="619"/>
      <c r="C111" s="619"/>
      <c r="D111" s="619"/>
      <c r="E111" s="619"/>
      <c r="F111" s="619"/>
      <c r="G111" s="619"/>
      <c r="H111" s="619"/>
      <c r="I111" s="619"/>
      <c r="J111" s="619"/>
      <c r="K111" s="619"/>
      <c r="L111" s="619"/>
      <c r="M111" s="619"/>
      <c r="N111" s="619"/>
      <c r="O111" s="619"/>
      <c r="P111" s="619"/>
      <c r="Q111" s="619"/>
      <c r="R111" s="619"/>
      <c r="S111" s="619"/>
      <c r="T111" s="619"/>
      <c r="U111" s="619"/>
      <c r="V111" s="619"/>
      <c r="W111" s="619"/>
      <c r="X111" s="619"/>
      <c r="Y111" s="619"/>
      <c r="Z111" s="619"/>
      <c r="AA111" s="619"/>
      <c r="AB111" s="619"/>
      <c r="AC111" s="619"/>
      <c r="AD111" s="619"/>
      <c r="AE111" s="619"/>
      <c r="AF111" s="619"/>
      <c r="AG111" s="619"/>
      <c r="AH111" s="619"/>
      <c r="AI111" s="618"/>
      <c r="AJ111" s="619"/>
      <c r="AK111" s="619"/>
      <c r="AL111" s="619"/>
      <c r="AM111" s="619"/>
      <c r="AN111" s="618"/>
      <c r="AO111" s="619"/>
      <c r="AP111" s="619"/>
      <c r="AQ111" s="619"/>
      <c r="AR111" s="619"/>
      <c r="AS111" s="619"/>
      <c r="AT111" s="619"/>
      <c r="AU111" s="619"/>
    </row>
    <row r="112" spans="1:47">
      <c r="A112" s="618"/>
      <c r="B112" s="619"/>
      <c r="C112" s="619"/>
      <c r="D112" s="619"/>
      <c r="E112" s="619"/>
      <c r="F112" s="619"/>
      <c r="G112" s="619"/>
      <c r="H112" s="619"/>
      <c r="I112" s="619"/>
      <c r="J112" s="619"/>
      <c r="K112" s="619"/>
      <c r="L112" s="619"/>
      <c r="M112" s="619"/>
      <c r="N112" s="619"/>
      <c r="O112" s="619"/>
      <c r="P112" s="619"/>
      <c r="Q112" s="619"/>
      <c r="R112" s="619"/>
      <c r="S112" s="619"/>
      <c r="T112" s="619"/>
      <c r="U112" s="619"/>
      <c r="V112" s="619"/>
      <c r="W112" s="619"/>
      <c r="X112" s="619"/>
      <c r="Y112" s="619"/>
      <c r="Z112" s="619"/>
      <c r="AA112" s="619"/>
      <c r="AB112" s="619"/>
      <c r="AC112" s="619"/>
      <c r="AD112" s="619"/>
      <c r="AE112" s="619"/>
      <c r="AF112" s="619"/>
      <c r="AG112" s="619"/>
      <c r="AH112" s="619"/>
      <c r="AI112" s="618"/>
      <c r="AJ112" s="619"/>
      <c r="AK112" s="619"/>
      <c r="AL112" s="619"/>
      <c r="AM112" s="619"/>
      <c r="AN112" s="618"/>
      <c r="AO112" s="619"/>
      <c r="AP112" s="619"/>
      <c r="AQ112" s="619"/>
      <c r="AR112" s="619"/>
      <c r="AS112" s="619"/>
      <c r="AT112" s="619"/>
      <c r="AU112" s="619"/>
    </row>
    <row r="113" spans="1:47" ht="13.5" thickBot="1">
      <c r="A113" s="837" t="s">
        <v>605</v>
      </c>
      <c r="B113" s="837"/>
      <c r="C113" s="580"/>
      <c r="D113" s="580"/>
      <c r="E113" s="580"/>
      <c r="F113" s="580"/>
      <c r="G113" s="580"/>
      <c r="H113" s="580"/>
      <c r="I113" s="580"/>
      <c r="J113" s="580"/>
      <c r="K113" s="580"/>
      <c r="L113" s="580"/>
      <c r="M113" s="580"/>
      <c r="N113" s="580"/>
      <c r="O113" s="580"/>
      <c r="P113" s="580"/>
      <c r="Q113" s="580"/>
      <c r="R113" s="580"/>
      <c r="S113" s="580"/>
      <c r="T113" s="580"/>
      <c r="U113" s="580"/>
      <c r="V113" s="580"/>
      <c r="W113" s="580"/>
      <c r="X113" s="580"/>
      <c r="Y113" s="580"/>
      <c r="Z113" s="580"/>
      <c r="AA113" s="580"/>
      <c r="AB113" s="580"/>
      <c r="AC113" s="580"/>
      <c r="AD113" s="580"/>
      <c r="AE113" s="580"/>
      <c r="AF113" s="580"/>
      <c r="AG113" s="838" t="s">
        <v>567</v>
      </c>
      <c r="AH113" s="838"/>
      <c r="AI113" s="838"/>
      <c r="AJ113" s="838"/>
      <c r="AK113" s="838"/>
      <c r="AL113" s="838"/>
      <c r="AM113" s="838"/>
      <c r="AN113" s="838"/>
      <c r="AO113" s="838"/>
      <c r="AP113" s="838"/>
      <c r="AQ113" s="838"/>
      <c r="AR113" s="838"/>
      <c r="AS113" s="838"/>
      <c r="AT113" s="838"/>
      <c r="AU113" s="838"/>
    </row>
    <row r="114" spans="1:47">
      <c r="A114" s="839" t="s">
        <v>600</v>
      </c>
      <c r="B114" s="842" t="s">
        <v>423</v>
      </c>
      <c r="C114" s="843" t="s">
        <v>424</v>
      </c>
      <c r="D114" s="843"/>
      <c r="E114" s="843"/>
      <c r="F114" s="843"/>
      <c r="G114" s="843"/>
      <c r="H114" s="843"/>
      <c r="I114" s="843"/>
      <c r="J114" s="843"/>
      <c r="K114" s="843"/>
      <c r="L114" s="843"/>
      <c r="M114" s="843"/>
      <c r="N114" s="843"/>
      <c r="O114" s="843"/>
      <c r="P114" s="843"/>
      <c r="Q114" s="843"/>
      <c r="R114" s="843"/>
      <c r="S114" s="843"/>
      <c r="T114" s="844" t="s">
        <v>425</v>
      </c>
      <c r="U114" s="845"/>
      <c r="V114" s="845"/>
      <c r="W114" s="845"/>
      <c r="X114" s="845"/>
      <c r="Y114" s="845"/>
      <c r="Z114" s="845"/>
      <c r="AA114" s="845"/>
      <c r="AB114" s="845"/>
      <c r="AC114" s="845"/>
      <c r="AD114" s="845"/>
      <c r="AE114" s="846"/>
      <c r="AF114" s="847" t="s">
        <v>404</v>
      </c>
      <c r="AG114" s="859" t="s">
        <v>426</v>
      </c>
      <c r="AH114" s="860"/>
      <c r="AI114" s="860"/>
      <c r="AJ114" s="860"/>
      <c r="AK114" s="860"/>
      <c r="AL114" s="860"/>
      <c r="AM114" s="860"/>
      <c r="AN114" s="860"/>
      <c r="AO114" s="860"/>
      <c r="AP114" s="860"/>
      <c r="AQ114" s="860"/>
      <c r="AR114" s="861"/>
      <c r="AS114" s="851" t="s">
        <v>405</v>
      </c>
      <c r="AT114" s="852" t="s">
        <v>406</v>
      </c>
      <c r="AU114" s="853" t="s">
        <v>407</v>
      </c>
    </row>
    <row r="115" spans="1:47">
      <c r="A115" s="840"/>
      <c r="B115" s="823"/>
      <c r="C115" s="823" t="s">
        <v>427</v>
      </c>
      <c r="D115" s="823" t="s">
        <v>503</v>
      </c>
      <c r="E115" s="823" t="s">
        <v>504</v>
      </c>
      <c r="F115" s="823" t="s">
        <v>505</v>
      </c>
      <c r="G115" s="824" t="s">
        <v>506</v>
      </c>
      <c r="H115" s="824" t="s">
        <v>507</v>
      </c>
      <c r="I115" s="832" t="s">
        <v>508</v>
      </c>
      <c r="J115" s="825" t="s">
        <v>509</v>
      </c>
      <c r="K115" s="832" t="s">
        <v>510</v>
      </c>
      <c r="L115" s="825" t="s">
        <v>511</v>
      </c>
      <c r="M115" s="827" t="s">
        <v>512</v>
      </c>
      <c r="N115" s="827" t="s">
        <v>513</v>
      </c>
      <c r="O115" s="829" t="s">
        <v>514</v>
      </c>
      <c r="P115" s="829" t="s">
        <v>515</v>
      </c>
      <c r="Q115" s="821" t="s">
        <v>516</v>
      </c>
      <c r="R115" s="821" t="s">
        <v>517</v>
      </c>
      <c r="S115" s="823" t="s">
        <v>428</v>
      </c>
      <c r="T115" s="819" t="s">
        <v>392</v>
      </c>
      <c r="U115" s="819" t="s">
        <v>393</v>
      </c>
      <c r="V115" s="819" t="s">
        <v>394</v>
      </c>
      <c r="W115" s="819" t="s">
        <v>395</v>
      </c>
      <c r="X115" s="819" t="s">
        <v>396</v>
      </c>
      <c r="Y115" s="819" t="s">
        <v>397</v>
      </c>
      <c r="Z115" s="819" t="s">
        <v>398</v>
      </c>
      <c r="AA115" s="819" t="s">
        <v>399</v>
      </c>
      <c r="AB115" s="819" t="s">
        <v>400</v>
      </c>
      <c r="AC115" s="819" t="s">
        <v>401</v>
      </c>
      <c r="AD115" s="819" t="s">
        <v>402</v>
      </c>
      <c r="AE115" s="819" t="s">
        <v>403</v>
      </c>
      <c r="AF115" s="848"/>
      <c r="AG115" s="818" t="s">
        <v>392</v>
      </c>
      <c r="AH115" s="818" t="s">
        <v>393</v>
      </c>
      <c r="AI115" s="818" t="s">
        <v>394</v>
      </c>
      <c r="AJ115" s="818" t="s">
        <v>395</v>
      </c>
      <c r="AK115" s="818" t="s">
        <v>396</v>
      </c>
      <c r="AL115" s="818" t="s">
        <v>397</v>
      </c>
      <c r="AM115" s="818" t="s">
        <v>398</v>
      </c>
      <c r="AN115" s="818" t="s">
        <v>399</v>
      </c>
      <c r="AO115" s="818" t="s">
        <v>400</v>
      </c>
      <c r="AP115" s="818" t="s">
        <v>401</v>
      </c>
      <c r="AQ115" s="818" t="s">
        <v>402</v>
      </c>
      <c r="AR115" s="855" t="s">
        <v>403</v>
      </c>
      <c r="AS115" s="851"/>
      <c r="AT115" s="852"/>
      <c r="AU115" s="853"/>
    </row>
    <row r="116" spans="1:47" ht="13.5" thickBot="1">
      <c r="A116" s="841"/>
      <c r="B116" s="824"/>
      <c r="C116" s="862"/>
      <c r="D116" s="862"/>
      <c r="E116" s="862"/>
      <c r="F116" s="862"/>
      <c r="G116" s="863"/>
      <c r="H116" s="863"/>
      <c r="I116" s="864"/>
      <c r="J116" s="865"/>
      <c r="K116" s="864"/>
      <c r="L116" s="865"/>
      <c r="M116" s="866"/>
      <c r="N116" s="866"/>
      <c r="O116" s="867"/>
      <c r="P116" s="867"/>
      <c r="Q116" s="868"/>
      <c r="R116" s="868"/>
      <c r="S116" s="862" t="s">
        <v>428</v>
      </c>
      <c r="T116" s="820"/>
      <c r="U116" s="820"/>
      <c r="V116" s="820"/>
      <c r="W116" s="820"/>
      <c r="X116" s="820"/>
      <c r="Y116" s="820"/>
      <c r="Z116" s="820"/>
      <c r="AA116" s="820"/>
      <c r="AB116" s="820"/>
      <c r="AC116" s="820"/>
      <c r="AD116" s="820"/>
      <c r="AE116" s="820"/>
      <c r="AF116" s="849" t="s">
        <v>429</v>
      </c>
      <c r="AG116" s="854"/>
      <c r="AH116" s="854"/>
      <c r="AI116" s="854"/>
      <c r="AJ116" s="854"/>
      <c r="AK116" s="854"/>
      <c r="AL116" s="854"/>
      <c r="AM116" s="854"/>
      <c r="AN116" s="854"/>
      <c r="AO116" s="854"/>
      <c r="AP116" s="854"/>
      <c r="AQ116" s="854"/>
      <c r="AR116" s="856"/>
      <c r="AS116" s="851"/>
      <c r="AT116" s="852"/>
      <c r="AU116" s="853"/>
    </row>
    <row r="117" spans="1:47" ht="144">
      <c r="A117" s="560" t="s">
        <v>601</v>
      </c>
      <c r="B117" s="547" t="s">
        <v>454</v>
      </c>
      <c r="C117" s="577" t="s">
        <v>455</v>
      </c>
      <c r="D117" s="563" t="s">
        <v>568</v>
      </c>
      <c r="E117" s="563" t="s">
        <v>560</v>
      </c>
      <c r="F117" s="563" t="s">
        <v>520</v>
      </c>
      <c r="G117" s="564" t="s">
        <v>569</v>
      </c>
      <c r="H117" s="565"/>
      <c r="I117" s="548" t="s">
        <v>520</v>
      </c>
      <c r="J117" s="548" t="s">
        <v>523</v>
      </c>
      <c r="K117" s="548">
        <v>0</v>
      </c>
      <c r="L117" s="566" t="s">
        <v>524</v>
      </c>
      <c r="M117" s="549">
        <v>0</v>
      </c>
      <c r="N117" s="550">
        <v>30</v>
      </c>
      <c r="O117" s="549">
        <v>30.01</v>
      </c>
      <c r="P117" s="550">
        <v>70</v>
      </c>
      <c r="Q117" s="549">
        <v>70.010000000000005</v>
      </c>
      <c r="R117" s="549">
        <v>130</v>
      </c>
      <c r="S117" s="567">
        <v>1800</v>
      </c>
      <c r="T117" s="553">
        <v>150</v>
      </c>
      <c r="U117" s="553">
        <v>150</v>
      </c>
      <c r="V117" s="553">
        <v>150</v>
      </c>
      <c r="W117" s="553">
        <v>150</v>
      </c>
      <c r="X117" s="553">
        <v>150</v>
      </c>
      <c r="Y117" s="553">
        <v>150</v>
      </c>
      <c r="Z117" s="553">
        <v>150</v>
      </c>
      <c r="AA117" s="553">
        <v>150</v>
      </c>
      <c r="AB117" s="553">
        <v>150</v>
      </c>
      <c r="AC117" s="553">
        <v>150</v>
      </c>
      <c r="AD117" s="553">
        <v>150</v>
      </c>
      <c r="AE117" s="553">
        <v>150</v>
      </c>
      <c r="AF117" s="567">
        <f>SUM(T117:AE117)</f>
        <v>1800</v>
      </c>
      <c r="AG117" s="574">
        <v>60</v>
      </c>
      <c r="AH117" s="574">
        <v>70</v>
      </c>
      <c r="AI117" s="574">
        <v>78</v>
      </c>
      <c r="AJ117" s="574">
        <v>54</v>
      </c>
      <c r="AK117" s="574">
        <v>85</v>
      </c>
      <c r="AL117" s="574">
        <v>122</v>
      </c>
      <c r="AM117" s="574">
        <v>75</v>
      </c>
      <c r="AN117" s="574">
        <v>110</v>
      </c>
      <c r="AO117" s="574">
        <v>98</v>
      </c>
      <c r="AP117" s="574">
        <v>61</v>
      </c>
      <c r="AQ117" s="574">
        <v>77</v>
      </c>
      <c r="AR117" s="604">
        <v>36</v>
      </c>
      <c r="AS117" s="576">
        <f t="shared" ref="AS117:AS122" si="5">SUM(AG117:AR117)</f>
        <v>926</v>
      </c>
      <c r="AT117" s="588">
        <v>1800</v>
      </c>
      <c r="AU117" s="593">
        <f>AS117/AF117*100</f>
        <v>51.44444444444445</v>
      </c>
    </row>
    <row r="118" spans="1:47" ht="132">
      <c r="A118" s="857" t="s">
        <v>602</v>
      </c>
      <c r="B118" s="547" t="s">
        <v>456</v>
      </c>
      <c r="C118" s="578" t="s">
        <v>457</v>
      </c>
      <c r="D118" s="637" t="s">
        <v>570</v>
      </c>
      <c r="E118" s="637" t="s">
        <v>560</v>
      </c>
      <c r="F118" s="637" t="s">
        <v>520</v>
      </c>
      <c r="G118" s="637" t="s">
        <v>571</v>
      </c>
      <c r="H118" s="637" t="s">
        <v>572</v>
      </c>
      <c r="I118" s="548" t="s">
        <v>520</v>
      </c>
      <c r="J118" s="548" t="s">
        <v>523</v>
      </c>
      <c r="K118" s="548">
        <v>0</v>
      </c>
      <c r="L118" s="548" t="s">
        <v>524</v>
      </c>
      <c r="M118" s="549">
        <v>0</v>
      </c>
      <c r="N118" s="550">
        <v>30</v>
      </c>
      <c r="O118" s="549">
        <v>30.01</v>
      </c>
      <c r="P118" s="550">
        <v>70</v>
      </c>
      <c r="Q118" s="549">
        <v>70.010000000000005</v>
      </c>
      <c r="R118" s="549">
        <v>130</v>
      </c>
      <c r="S118" s="561">
        <v>1800</v>
      </c>
      <c r="T118" s="553">
        <v>150</v>
      </c>
      <c r="U118" s="553">
        <v>150</v>
      </c>
      <c r="V118" s="553">
        <v>150</v>
      </c>
      <c r="W118" s="553">
        <v>150</v>
      </c>
      <c r="X118" s="553">
        <v>150</v>
      </c>
      <c r="Y118" s="553">
        <v>150</v>
      </c>
      <c r="Z118" s="553">
        <v>150</v>
      </c>
      <c r="AA118" s="553">
        <v>150</v>
      </c>
      <c r="AB118" s="553">
        <v>150</v>
      </c>
      <c r="AC118" s="553">
        <v>150</v>
      </c>
      <c r="AD118" s="553">
        <v>150</v>
      </c>
      <c r="AE118" s="553">
        <v>150</v>
      </c>
      <c r="AF118" s="561">
        <v>1800</v>
      </c>
      <c r="AG118" s="574">
        <v>60</v>
      </c>
      <c r="AH118" s="574">
        <v>70</v>
      </c>
      <c r="AI118" s="574">
        <v>78</v>
      </c>
      <c r="AJ118" s="574">
        <v>54</v>
      </c>
      <c r="AK118" s="574">
        <v>85</v>
      </c>
      <c r="AL118" s="574">
        <v>122</v>
      </c>
      <c r="AM118" s="574">
        <v>75</v>
      </c>
      <c r="AN118" s="574">
        <v>110</v>
      </c>
      <c r="AO118" s="574">
        <v>98</v>
      </c>
      <c r="AP118" s="574">
        <v>61</v>
      </c>
      <c r="AQ118" s="574">
        <v>77</v>
      </c>
      <c r="AR118" s="604">
        <v>36</v>
      </c>
      <c r="AS118" s="576">
        <f t="shared" si="5"/>
        <v>926</v>
      </c>
      <c r="AT118" s="606">
        <v>1800</v>
      </c>
      <c r="AU118" s="593">
        <f t="shared" ref="AU118:AU122" si="6">AS118/AF118*100</f>
        <v>51.44444444444445</v>
      </c>
    </row>
    <row r="119" spans="1:47" ht="144">
      <c r="A119" s="857"/>
      <c r="B119" s="547" t="s">
        <v>458</v>
      </c>
      <c r="C119" s="578" t="s">
        <v>459</v>
      </c>
      <c r="D119" s="637" t="s">
        <v>573</v>
      </c>
      <c r="E119" s="637" t="s">
        <v>560</v>
      </c>
      <c r="F119" s="637" t="s">
        <v>520</v>
      </c>
      <c r="G119" s="637" t="s">
        <v>574</v>
      </c>
      <c r="H119" s="637" t="s">
        <v>572</v>
      </c>
      <c r="I119" s="548" t="s">
        <v>520</v>
      </c>
      <c r="J119" s="548" t="s">
        <v>523</v>
      </c>
      <c r="K119" s="548">
        <v>0</v>
      </c>
      <c r="L119" s="548" t="s">
        <v>524</v>
      </c>
      <c r="M119" s="549">
        <v>0</v>
      </c>
      <c r="N119" s="550">
        <v>30</v>
      </c>
      <c r="O119" s="549">
        <v>30.01</v>
      </c>
      <c r="P119" s="550">
        <v>70</v>
      </c>
      <c r="Q119" s="549">
        <v>70.010000000000005</v>
      </c>
      <c r="R119" s="549">
        <v>130</v>
      </c>
      <c r="S119" s="561">
        <v>200</v>
      </c>
      <c r="T119" s="553">
        <v>18</v>
      </c>
      <c r="U119" s="553">
        <v>16</v>
      </c>
      <c r="V119" s="553">
        <v>16</v>
      </c>
      <c r="W119" s="553">
        <v>16</v>
      </c>
      <c r="X119" s="553">
        <v>16</v>
      </c>
      <c r="Y119" s="553">
        <v>16</v>
      </c>
      <c r="Z119" s="553">
        <v>16</v>
      </c>
      <c r="AA119" s="553">
        <v>16</v>
      </c>
      <c r="AB119" s="553">
        <v>18</v>
      </c>
      <c r="AC119" s="553">
        <v>18</v>
      </c>
      <c r="AD119" s="553">
        <v>18</v>
      </c>
      <c r="AE119" s="553">
        <v>16</v>
      </c>
      <c r="AF119" s="561">
        <f>SUM(T119:AE119)</f>
        <v>200</v>
      </c>
      <c r="AG119" s="574">
        <v>5</v>
      </c>
      <c r="AH119" s="574">
        <v>4</v>
      </c>
      <c r="AI119" s="574">
        <v>6</v>
      </c>
      <c r="AJ119" s="574">
        <v>15</v>
      </c>
      <c r="AK119" s="574">
        <v>40</v>
      </c>
      <c r="AL119" s="574">
        <v>50</v>
      </c>
      <c r="AM119" s="574">
        <v>71</v>
      </c>
      <c r="AN119" s="574">
        <v>85</v>
      </c>
      <c r="AO119" s="574">
        <v>100</v>
      </c>
      <c r="AP119" s="574">
        <v>98</v>
      </c>
      <c r="AQ119" s="574">
        <v>76</v>
      </c>
      <c r="AR119" s="604">
        <v>20</v>
      </c>
      <c r="AS119" s="576">
        <f t="shared" si="5"/>
        <v>570</v>
      </c>
      <c r="AT119" s="606">
        <v>200</v>
      </c>
      <c r="AU119" s="589">
        <f t="shared" si="6"/>
        <v>285</v>
      </c>
    </row>
    <row r="120" spans="1:47" ht="180">
      <c r="A120" s="857"/>
      <c r="B120" s="547" t="s">
        <v>460</v>
      </c>
      <c r="C120" s="578" t="s">
        <v>461</v>
      </c>
      <c r="D120" s="637" t="s">
        <v>575</v>
      </c>
      <c r="E120" s="637" t="s">
        <v>560</v>
      </c>
      <c r="F120" s="637" t="s">
        <v>520</v>
      </c>
      <c r="G120" s="637" t="s">
        <v>576</v>
      </c>
      <c r="H120" s="547" t="s">
        <v>577</v>
      </c>
      <c r="I120" s="548" t="s">
        <v>520</v>
      </c>
      <c r="J120" s="548" t="s">
        <v>523</v>
      </c>
      <c r="K120" s="548">
        <v>0</v>
      </c>
      <c r="L120" s="548" t="s">
        <v>524</v>
      </c>
      <c r="M120" s="549">
        <v>0</v>
      </c>
      <c r="N120" s="550">
        <v>30</v>
      </c>
      <c r="O120" s="549">
        <v>30.01</v>
      </c>
      <c r="P120" s="550">
        <v>70</v>
      </c>
      <c r="Q120" s="549">
        <v>70.010000000000005</v>
      </c>
      <c r="R120" s="549">
        <v>130</v>
      </c>
      <c r="S120" s="561">
        <v>4200</v>
      </c>
      <c r="T120" s="552">
        <v>350</v>
      </c>
      <c r="U120" s="552">
        <v>350</v>
      </c>
      <c r="V120" s="552">
        <v>350</v>
      </c>
      <c r="W120" s="552">
        <v>350</v>
      </c>
      <c r="X120" s="552">
        <v>350</v>
      </c>
      <c r="Y120" s="552">
        <v>350</v>
      </c>
      <c r="Z120" s="552">
        <v>350</v>
      </c>
      <c r="AA120" s="552">
        <v>350</v>
      </c>
      <c r="AB120" s="552">
        <v>350</v>
      </c>
      <c r="AC120" s="552">
        <v>350</v>
      </c>
      <c r="AD120" s="552">
        <v>350</v>
      </c>
      <c r="AE120" s="552">
        <v>350</v>
      </c>
      <c r="AF120" s="561">
        <f>SUM(T120:AE120)</f>
        <v>4200</v>
      </c>
      <c r="AG120" s="574">
        <v>254</v>
      </c>
      <c r="AH120" s="574">
        <v>174</v>
      </c>
      <c r="AI120" s="574">
        <v>166</v>
      </c>
      <c r="AJ120" s="574">
        <v>149</v>
      </c>
      <c r="AK120" s="574">
        <v>118</v>
      </c>
      <c r="AL120" s="574">
        <v>163</v>
      </c>
      <c r="AM120" s="574">
        <v>114</v>
      </c>
      <c r="AN120" s="574">
        <v>58</v>
      </c>
      <c r="AO120" s="574">
        <v>37</v>
      </c>
      <c r="AP120" s="574">
        <v>115</v>
      </c>
      <c r="AQ120" s="574">
        <v>75</v>
      </c>
      <c r="AR120" s="604">
        <v>60</v>
      </c>
      <c r="AS120" s="576">
        <f t="shared" si="5"/>
        <v>1483</v>
      </c>
      <c r="AT120" s="606">
        <v>4200</v>
      </c>
      <c r="AU120" s="593">
        <f t="shared" si="6"/>
        <v>35.30952380952381</v>
      </c>
    </row>
    <row r="121" spans="1:47" ht="124.5" thickBot="1">
      <c r="A121" s="857"/>
      <c r="B121" s="502" t="s">
        <v>462</v>
      </c>
      <c r="C121" s="568" t="s">
        <v>463</v>
      </c>
      <c r="D121" s="568" t="s">
        <v>578</v>
      </c>
      <c r="E121" s="568" t="s">
        <v>579</v>
      </c>
      <c r="F121" s="568" t="s">
        <v>520</v>
      </c>
      <c r="G121" s="568" t="s">
        <v>580</v>
      </c>
      <c r="H121" s="568" t="s">
        <v>581</v>
      </c>
      <c r="I121" s="548" t="s">
        <v>520</v>
      </c>
      <c r="J121" s="548" t="s">
        <v>523</v>
      </c>
      <c r="K121" s="548">
        <v>0</v>
      </c>
      <c r="L121" s="548" t="s">
        <v>524</v>
      </c>
      <c r="M121" s="549">
        <v>0</v>
      </c>
      <c r="N121" s="550">
        <v>30</v>
      </c>
      <c r="O121" s="549">
        <v>30.01</v>
      </c>
      <c r="P121" s="550">
        <v>70</v>
      </c>
      <c r="Q121" s="549">
        <v>70.010000000000005</v>
      </c>
      <c r="R121" s="549">
        <v>130</v>
      </c>
      <c r="S121" s="561">
        <v>520</v>
      </c>
      <c r="T121" s="552">
        <v>43</v>
      </c>
      <c r="U121" s="552">
        <v>43</v>
      </c>
      <c r="V121" s="552">
        <v>43</v>
      </c>
      <c r="W121" s="552">
        <v>44</v>
      </c>
      <c r="X121" s="552">
        <v>44</v>
      </c>
      <c r="Y121" s="552">
        <v>44</v>
      </c>
      <c r="Z121" s="552">
        <v>43</v>
      </c>
      <c r="AA121" s="552">
        <v>43</v>
      </c>
      <c r="AB121" s="552">
        <v>44</v>
      </c>
      <c r="AC121" s="552">
        <v>43</v>
      </c>
      <c r="AD121" s="552">
        <v>43</v>
      </c>
      <c r="AE121" s="552">
        <v>43</v>
      </c>
      <c r="AF121" s="561">
        <f>SUM(T121:AE121)</f>
        <v>520</v>
      </c>
      <c r="AG121" s="574">
        <v>0</v>
      </c>
      <c r="AH121" s="574">
        <v>25</v>
      </c>
      <c r="AI121" s="574">
        <v>28</v>
      </c>
      <c r="AJ121" s="574">
        <v>41</v>
      </c>
      <c r="AK121" s="574">
        <v>43</v>
      </c>
      <c r="AL121" s="574">
        <v>44</v>
      </c>
      <c r="AM121" s="574">
        <v>50</v>
      </c>
      <c r="AN121" s="574">
        <v>77</v>
      </c>
      <c r="AO121" s="574">
        <v>58</v>
      </c>
      <c r="AP121" s="574">
        <v>61</v>
      </c>
      <c r="AQ121" s="574">
        <v>53</v>
      </c>
      <c r="AR121" s="604">
        <v>28</v>
      </c>
      <c r="AS121" s="576">
        <f t="shared" si="5"/>
        <v>508</v>
      </c>
      <c r="AT121" s="606">
        <v>520</v>
      </c>
      <c r="AU121" s="589">
        <f t="shared" si="6"/>
        <v>97.692307692307693</v>
      </c>
    </row>
    <row r="122" spans="1:47" ht="72">
      <c r="A122" s="857"/>
      <c r="B122" s="486" t="s">
        <v>414</v>
      </c>
      <c r="C122" s="579" t="s">
        <v>413</v>
      </c>
      <c r="D122" s="490" t="s">
        <v>582</v>
      </c>
      <c r="E122" s="636" t="s">
        <v>583</v>
      </c>
      <c r="F122" s="636" t="s">
        <v>520</v>
      </c>
      <c r="G122" s="636" t="s">
        <v>584</v>
      </c>
      <c r="H122" s="488" t="s">
        <v>585</v>
      </c>
      <c r="I122" s="548" t="s">
        <v>520</v>
      </c>
      <c r="J122" s="548" t="s">
        <v>523</v>
      </c>
      <c r="K122" s="548">
        <v>0</v>
      </c>
      <c r="L122" s="548" t="s">
        <v>524</v>
      </c>
      <c r="M122" s="549">
        <v>0</v>
      </c>
      <c r="N122" s="550">
        <v>30</v>
      </c>
      <c r="O122" s="549">
        <v>30.01</v>
      </c>
      <c r="P122" s="550">
        <v>70</v>
      </c>
      <c r="Q122" s="549">
        <v>70.010000000000005</v>
      </c>
      <c r="R122" s="549">
        <v>130</v>
      </c>
      <c r="S122" s="561">
        <v>11330</v>
      </c>
      <c r="T122" s="552">
        <v>944</v>
      </c>
      <c r="U122" s="552">
        <v>944</v>
      </c>
      <c r="V122" s="552">
        <v>944</v>
      </c>
      <c r="W122" s="552">
        <v>945</v>
      </c>
      <c r="X122" s="552">
        <v>944</v>
      </c>
      <c r="Y122" s="552">
        <v>944</v>
      </c>
      <c r="Z122" s="552">
        <v>944</v>
      </c>
      <c r="AA122" s="552">
        <v>944</v>
      </c>
      <c r="AB122" s="552">
        <v>944</v>
      </c>
      <c r="AC122" s="552">
        <v>944</v>
      </c>
      <c r="AD122" s="552">
        <v>945</v>
      </c>
      <c r="AE122" s="552">
        <v>944</v>
      </c>
      <c r="AF122" s="561">
        <f>SUM(T122:AE122)</f>
        <v>11330</v>
      </c>
      <c r="AG122" s="574">
        <v>725</v>
      </c>
      <c r="AH122" s="574">
        <v>685</v>
      </c>
      <c r="AI122" s="574">
        <v>759</v>
      </c>
      <c r="AJ122" s="574">
        <v>526</v>
      </c>
      <c r="AK122" s="574">
        <v>684</v>
      </c>
      <c r="AL122" s="574">
        <v>628</v>
      </c>
      <c r="AM122" s="574">
        <v>723</v>
      </c>
      <c r="AN122" s="574">
        <v>715</v>
      </c>
      <c r="AO122" s="574">
        <v>518</v>
      </c>
      <c r="AP122" s="574">
        <v>583</v>
      </c>
      <c r="AQ122" s="574">
        <v>593</v>
      </c>
      <c r="AR122" s="574">
        <v>467</v>
      </c>
      <c r="AS122" s="575">
        <f t="shared" si="5"/>
        <v>7606</v>
      </c>
      <c r="AT122" s="605">
        <v>11330</v>
      </c>
      <c r="AU122" s="593">
        <f t="shared" si="6"/>
        <v>67.131509267431596</v>
      </c>
    </row>
    <row r="123" spans="1:47">
      <c r="A123" s="562"/>
      <c r="B123" s="562"/>
      <c r="C123" s="562"/>
      <c r="D123" s="562"/>
      <c r="E123" s="562"/>
      <c r="F123" s="562"/>
      <c r="G123" s="562"/>
      <c r="H123" s="562"/>
      <c r="I123" s="562"/>
      <c r="J123" s="562"/>
      <c r="K123" s="562"/>
      <c r="L123" s="562"/>
      <c r="M123" s="569"/>
      <c r="N123" s="569"/>
      <c r="O123" s="569"/>
      <c r="P123" s="569"/>
      <c r="Q123" s="569"/>
      <c r="R123" s="569"/>
      <c r="S123" s="562"/>
      <c r="T123" s="562"/>
      <c r="U123" s="562"/>
      <c r="V123" s="562"/>
      <c r="W123" s="562"/>
      <c r="X123" s="562"/>
      <c r="Y123" s="562"/>
      <c r="Z123" s="562"/>
      <c r="AA123" s="562"/>
      <c r="AB123" s="562"/>
      <c r="AC123" s="562"/>
      <c r="AD123" s="562"/>
      <c r="AE123" s="562"/>
      <c r="AF123" s="562"/>
    </row>
    <row r="124" spans="1:47" ht="13.5" thickBot="1">
      <c r="A124" s="837" t="s">
        <v>605</v>
      </c>
      <c r="B124" s="837"/>
      <c r="C124" s="580"/>
      <c r="D124" s="580"/>
      <c r="E124" s="580"/>
      <c r="F124" s="580"/>
      <c r="G124" s="580"/>
      <c r="H124" s="580"/>
      <c r="I124" s="580"/>
      <c r="J124" s="580"/>
      <c r="K124" s="580"/>
      <c r="L124" s="580"/>
      <c r="M124" s="580"/>
      <c r="N124" s="580"/>
      <c r="O124" s="580"/>
      <c r="P124" s="580"/>
      <c r="Q124" s="580"/>
      <c r="R124" s="580"/>
      <c r="S124" s="580"/>
      <c r="T124" s="580"/>
      <c r="U124" s="580"/>
      <c r="V124" s="580"/>
      <c r="W124" s="580"/>
      <c r="X124" s="580"/>
      <c r="Y124" s="580"/>
      <c r="Z124" s="580"/>
      <c r="AA124" s="580"/>
      <c r="AB124" s="580"/>
      <c r="AC124" s="580"/>
      <c r="AD124" s="580"/>
      <c r="AE124" s="580"/>
      <c r="AF124" s="580"/>
      <c r="AG124" s="838" t="s">
        <v>586</v>
      </c>
      <c r="AH124" s="838"/>
      <c r="AI124" s="838"/>
      <c r="AJ124" s="838"/>
      <c r="AK124" s="838"/>
      <c r="AL124" s="838"/>
      <c r="AM124" s="838"/>
      <c r="AN124" s="838"/>
      <c r="AO124" s="838"/>
      <c r="AP124" s="838"/>
      <c r="AQ124" s="838"/>
      <c r="AR124" s="838"/>
      <c r="AS124" s="838"/>
      <c r="AT124" s="838"/>
      <c r="AU124" s="838"/>
    </row>
    <row r="125" spans="1:47">
      <c r="A125" s="839" t="s">
        <v>600</v>
      </c>
      <c r="B125" s="842" t="s">
        <v>423</v>
      </c>
      <c r="C125" s="843" t="s">
        <v>424</v>
      </c>
      <c r="D125" s="843"/>
      <c r="E125" s="843"/>
      <c r="F125" s="843"/>
      <c r="G125" s="843"/>
      <c r="H125" s="843"/>
      <c r="I125" s="843"/>
      <c r="J125" s="843"/>
      <c r="K125" s="843"/>
      <c r="L125" s="843"/>
      <c r="M125" s="843"/>
      <c r="N125" s="843"/>
      <c r="O125" s="843"/>
      <c r="P125" s="843"/>
      <c r="Q125" s="843"/>
      <c r="R125" s="843"/>
      <c r="S125" s="843"/>
      <c r="T125" s="844" t="s">
        <v>425</v>
      </c>
      <c r="U125" s="845"/>
      <c r="V125" s="845"/>
      <c r="W125" s="845"/>
      <c r="X125" s="845"/>
      <c r="Y125" s="845"/>
      <c r="Z125" s="845"/>
      <c r="AA125" s="845"/>
      <c r="AB125" s="845"/>
      <c r="AC125" s="845"/>
      <c r="AD125" s="845"/>
      <c r="AE125" s="846"/>
      <c r="AF125" s="847" t="s">
        <v>404</v>
      </c>
      <c r="AG125" s="859" t="s">
        <v>426</v>
      </c>
      <c r="AH125" s="860"/>
      <c r="AI125" s="860"/>
      <c r="AJ125" s="860"/>
      <c r="AK125" s="860"/>
      <c r="AL125" s="860"/>
      <c r="AM125" s="860"/>
      <c r="AN125" s="860"/>
      <c r="AO125" s="860"/>
      <c r="AP125" s="860"/>
      <c r="AQ125" s="860"/>
      <c r="AR125" s="861"/>
      <c r="AS125" s="851" t="s">
        <v>405</v>
      </c>
      <c r="AT125" s="852" t="s">
        <v>406</v>
      </c>
      <c r="AU125" s="853" t="s">
        <v>407</v>
      </c>
    </row>
    <row r="126" spans="1:47">
      <c r="A126" s="840"/>
      <c r="B126" s="823"/>
      <c r="C126" s="823" t="s">
        <v>427</v>
      </c>
      <c r="D126" s="823" t="s">
        <v>503</v>
      </c>
      <c r="E126" s="823" t="s">
        <v>504</v>
      </c>
      <c r="F126" s="823" t="s">
        <v>505</v>
      </c>
      <c r="G126" s="824" t="s">
        <v>506</v>
      </c>
      <c r="H126" s="824" t="s">
        <v>507</v>
      </c>
      <c r="I126" s="832" t="s">
        <v>508</v>
      </c>
      <c r="J126" s="825" t="s">
        <v>509</v>
      </c>
      <c r="K126" s="832" t="s">
        <v>510</v>
      </c>
      <c r="L126" s="825" t="s">
        <v>511</v>
      </c>
      <c r="M126" s="827" t="s">
        <v>512</v>
      </c>
      <c r="N126" s="827" t="s">
        <v>513</v>
      </c>
      <c r="O126" s="829" t="s">
        <v>514</v>
      </c>
      <c r="P126" s="829" t="s">
        <v>515</v>
      </c>
      <c r="Q126" s="821" t="s">
        <v>516</v>
      </c>
      <c r="R126" s="821" t="s">
        <v>517</v>
      </c>
      <c r="S126" s="823" t="s">
        <v>428</v>
      </c>
      <c r="T126" s="819" t="s">
        <v>392</v>
      </c>
      <c r="U126" s="819" t="s">
        <v>393</v>
      </c>
      <c r="V126" s="819" t="s">
        <v>394</v>
      </c>
      <c r="W126" s="819" t="s">
        <v>395</v>
      </c>
      <c r="X126" s="819" t="s">
        <v>396</v>
      </c>
      <c r="Y126" s="819" t="s">
        <v>397</v>
      </c>
      <c r="Z126" s="819" t="s">
        <v>398</v>
      </c>
      <c r="AA126" s="819" t="s">
        <v>399</v>
      </c>
      <c r="AB126" s="819" t="s">
        <v>400</v>
      </c>
      <c r="AC126" s="819" t="s">
        <v>401</v>
      </c>
      <c r="AD126" s="819" t="s">
        <v>402</v>
      </c>
      <c r="AE126" s="819" t="s">
        <v>403</v>
      </c>
      <c r="AF126" s="848"/>
      <c r="AG126" s="818" t="s">
        <v>392</v>
      </c>
      <c r="AH126" s="818" t="s">
        <v>393</v>
      </c>
      <c r="AI126" s="818" t="s">
        <v>394</v>
      </c>
      <c r="AJ126" s="818" t="s">
        <v>395</v>
      </c>
      <c r="AK126" s="818" t="s">
        <v>396</v>
      </c>
      <c r="AL126" s="818" t="s">
        <v>397</v>
      </c>
      <c r="AM126" s="818" t="s">
        <v>398</v>
      </c>
      <c r="AN126" s="818" t="s">
        <v>399</v>
      </c>
      <c r="AO126" s="818" t="s">
        <v>400</v>
      </c>
      <c r="AP126" s="818" t="s">
        <v>401</v>
      </c>
      <c r="AQ126" s="818" t="s">
        <v>402</v>
      </c>
      <c r="AR126" s="855" t="s">
        <v>403</v>
      </c>
      <c r="AS126" s="851"/>
      <c r="AT126" s="852"/>
      <c r="AU126" s="853"/>
    </row>
    <row r="127" spans="1:47">
      <c r="A127" s="841"/>
      <c r="B127" s="824"/>
      <c r="C127" s="824"/>
      <c r="D127" s="824"/>
      <c r="E127" s="824"/>
      <c r="F127" s="824"/>
      <c r="G127" s="831"/>
      <c r="H127" s="831"/>
      <c r="I127" s="833"/>
      <c r="J127" s="826"/>
      <c r="K127" s="833"/>
      <c r="L127" s="826"/>
      <c r="M127" s="828"/>
      <c r="N127" s="828"/>
      <c r="O127" s="830"/>
      <c r="P127" s="830"/>
      <c r="Q127" s="822"/>
      <c r="R127" s="822"/>
      <c r="S127" s="824" t="s">
        <v>428</v>
      </c>
      <c r="T127" s="820"/>
      <c r="U127" s="820"/>
      <c r="V127" s="820"/>
      <c r="W127" s="820"/>
      <c r="X127" s="820"/>
      <c r="Y127" s="820"/>
      <c r="Z127" s="820"/>
      <c r="AA127" s="820"/>
      <c r="AB127" s="820"/>
      <c r="AC127" s="820"/>
      <c r="AD127" s="820"/>
      <c r="AE127" s="820"/>
      <c r="AF127" s="849" t="s">
        <v>429</v>
      </c>
      <c r="AG127" s="854"/>
      <c r="AH127" s="854"/>
      <c r="AI127" s="854"/>
      <c r="AJ127" s="854"/>
      <c r="AK127" s="854"/>
      <c r="AL127" s="854"/>
      <c r="AM127" s="854"/>
      <c r="AN127" s="854"/>
      <c r="AO127" s="854"/>
      <c r="AP127" s="854"/>
      <c r="AQ127" s="854"/>
      <c r="AR127" s="856"/>
      <c r="AS127" s="851"/>
      <c r="AT127" s="852"/>
      <c r="AU127" s="853"/>
    </row>
    <row r="128" spans="1:47" ht="192">
      <c r="A128" s="487" t="s">
        <v>601</v>
      </c>
      <c r="B128" s="486" t="s">
        <v>464</v>
      </c>
      <c r="C128" s="489" t="s">
        <v>465</v>
      </c>
      <c r="D128" s="570" t="s">
        <v>587</v>
      </c>
      <c r="E128" s="636"/>
      <c r="F128" s="636"/>
      <c r="G128" s="636"/>
      <c r="H128" s="636"/>
      <c r="I128" s="548" t="s">
        <v>520</v>
      </c>
      <c r="J128" s="548" t="s">
        <v>523</v>
      </c>
      <c r="K128" s="548">
        <v>0</v>
      </c>
      <c r="L128" s="548"/>
      <c r="M128" s="549">
        <v>0</v>
      </c>
      <c r="N128" s="550">
        <v>30</v>
      </c>
      <c r="O128" s="549">
        <v>30.01</v>
      </c>
      <c r="P128" s="550">
        <v>70</v>
      </c>
      <c r="Q128" s="549">
        <v>70.010000000000005</v>
      </c>
      <c r="R128" s="549">
        <v>130</v>
      </c>
      <c r="S128" s="571">
        <v>12</v>
      </c>
      <c r="T128" s="582">
        <v>1</v>
      </c>
      <c r="U128" s="582">
        <v>1</v>
      </c>
      <c r="V128" s="582">
        <v>1</v>
      </c>
      <c r="W128" s="582">
        <v>1</v>
      </c>
      <c r="X128" s="582">
        <v>1</v>
      </c>
      <c r="Y128" s="582">
        <v>1</v>
      </c>
      <c r="Z128" s="582">
        <v>1</v>
      </c>
      <c r="AA128" s="582">
        <v>1</v>
      </c>
      <c r="AB128" s="582">
        <v>1</v>
      </c>
      <c r="AC128" s="582">
        <v>1</v>
      </c>
      <c r="AD128" s="582">
        <v>1</v>
      </c>
      <c r="AE128" s="582">
        <v>1</v>
      </c>
      <c r="AF128" s="571">
        <f>SUM(T128:AE128)</f>
        <v>12</v>
      </c>
      <c r="AG128" s="574">
        <v>1</v>
      </c>
      <c r="AH128" s="574">
        <v>1</v>
      </c>
      <c r="AI128" s="574">
        <v>1</v>
      </c>
      <c r="AJ128" s="574">
        <v>1</v>
      </c>
      <c r="AK128" s="574">
        <v>1</v>
      </c>
      <c r="AL128" s="574">
        <v>1</v>
      </c>
      <c r="AM128" s="574">
        <v>0.4</v>
      </c>
      <c r="AN128" s="574">
        <v>1</v>
      </c>
      <c r="AO128" s="574">
        <v>1</v>
      </c>
      <c r="AP128" s="574">
        <v>1</v>
      </c>
      <c r="AQ128" s="574">
        <v>1</v>
      </c>
      <c r="AR128" s="604">
        <v>1</v>
      </c>
      <c r="AS128" s="576">
        <f>SUM(AG128:AR128)</f>
        <v>11.4</v>
      </c>
      <c r="AT128" s="572">
        <v>12</v>
      </c>
      <c r="AU128" s="583">
        <f>AS128/S128*100</f>
        <v>95</v>
      </c>
    </row>
    <row r="129" spans="1:47" ht="204">
      <c r="A129" s="857" t="s">
        <v>602</v>
      </c>
      <c r="B129" s="584" t="s">
        <v>466</v>
      </c>
      <c r="C129" s="584" t="s">
        <v>467</v>
      </c>
      <c r="D129" s="584" t="s">
        <v>588</v>
      </c>
      <c r="E129" s="584" t="s">
        <v>589</v>
      </c>
      <c r="F129" s="584" t="s">
        <v>520</v>
      </c>
      <c r="G129" s="584" t="s">
        <v>590</v>
      </c>
      <c r="H129" s="584" t="s">
        <v>591</v>
      </c>
      <c r="I129" s="548" t="s">
        <v>520</v>
      </c>
      <c r="J129" s="548" t="s">
        <v>523</v>
      </c>
      <c r="K129" s="548">
        <v>0</v>
      </c>
      <c r="L129" s="548" t="s">
        <v>524</v>
      </c>
      <c r="M129" s="549">
        <v>0</v>
      </c>
      <c r="N129" s="550">
        <v>30</v>
      </c>
      <c r="O129" s="549">
        <v>30.01</v>
      </c>
      <c r="P129" s="550">
        <v>70</v>
      </c>
      <c r="Q129" s="549">
        <v>70.010000000000005</v>
      </c>
      <c r="R129" s="549">
        <v>130</v>
      </c>
      <c r="S129" s="585">
        <v>250</v>
      </c>
      <c r="T129" s="586">
        <v>20</v>
      </c>
      <c r="U129" s="586">
        <v>21</v>
      </c>
      <c r="V129" s="586">
        <v>21</v>
      </c>
      <c r="W129" s="586">
        <v>21</v>
      </c>
      <c r="X129" s="586">
        <v>21</v>
      </c>
      <c r="Y129" s="586">
        <v>21</v>
      </c>
      <c r="Z129" s="586">
        <v>21</v>
      </c>
      <c r="AA129" s="586">
        <v>21</v>
      </c>
      <c r="AB129" s="586">
        <v>21</v>
      </c>
      <c r="AC129" s="586">
        <v>21</v>
      </c>
      <c r="AD129" s="586">
        <v>21</v>
      </c>
      <c r="AE129" s="586">
        <v>20</v>
      </c>
      <c r="AF129" s="587">
        <f>SUM(T129:AE129)</f>
        <v>250</v>
      </c>
      <c r="AG129" s="576">
        <v>23</v>
      </c>
      <c r="AH129" s="576">
        <v>25</v>
      </c>
      <c r="AI129" s="576">
        <v>25</v>
      </c>
      <c r="AJ129" s="576">
        <v>27</v>
      </c>
      <c r="AK129" s="576">
        <v>25</v>
      </c>
      <c r="AL129" s="576">
        <v>150</v>
      </c>
      <c r="AM129" s="576">
        <v>0</v>
      </c>
      <c r="AN129" s="576">
        <v>176</v>
      </c>
      <c r="AO129" s="576">
        <v>0</v>
      </c>
      <c r="AP129" s="576">
        <v>24</v>
      </c>
      <c r="AQ129" s="576">
        <v>0</v>
      </c>
      <c r="AR129" s="576">
        <v>2</v>
      </c>
      <c r="AS129" s="576">
        <f>SUM(AG129:AR129)</f>
        <v>477</v>
      </c>
      <c r="AT129" s="588">
        <v>250</v>
      </c>
      <c r="AU129" s="589">
        <f t="shared" ref="AU129:AU130" si="7">AS129/S129*100</f>
        <v>190.79999999999998</v>
      </c>
    </row>
    <row r="130" spans="1:47" ht="204">
      <c r="A130" s="857"/>
      <c r="B130" s="584" t="s">
        <v>411</v>
      </c>
      <c r="C130" s="584" t="s">
        <v>468</v>
      </c>
      <c r="D130" s="584" t="s">
        <v>592</v>
      </c>
      <c r="E130" s="584" t="s">
        <v>589</v>
      </c>
      <c r="F130" s="584" t="s">
        <v>520</v>
      </c>
      <c r="G130" s="584" t="s">
        <v>593</v>
      </c>
      <c r="H130" s="584" t="s">
        <v>594</v>
      </c>
      <c r="I130" s="548" t="s">
        <v>520</v>
      </c>
      <c r="J130" s="548" t="s">
        <v>523</v>
      </c>
      <c r="K130" s="548">
        <v>0</v>
      </c>
      <c r="L130" s="548" t="s">
        <v>524</v>
      </c>
      <c r="M130" s="549">
        <v>0</v>
      </c>
      <c r="N130" s="550">
        <v>30</v>
      </c>
      <c r="O130" s="549">
        <v>30.01</v>
      </c>
      <c r="P130" s="550">
        <v>70</v>
      </c>
      <c r="Q130" s="549">
        <v>70.010000000000005</v>
      </c>
      <c r="R130" s="549">
        <v>130</v>
      </c>
      <c r="S130" s="585">
        <v>12</v>
      </c>
      <c r="T130" s="582">
        <v>1</v>
      </c>
      <c r="U130" s="582">
        <v>1</v>
      </c>
      <c r="V130" s="582">
        <v>1</v>
      </c>
      <c r="W130" s="582">
        <v>1</v>
      </c>
      <c r="X130" s="582">
        <v>1</v>
      </c>
      <c r="Y130" s="582">
        <v>1</v>
      </c>
      <c r="Z130" s="582">
        <v>1</v>
      </c>
      <c r="AA130" s="582">
        <v>1</v>
      </c>
      <c r="AB130" s="582">
        <v>1</v>
      </c>
      <c r="AC130" s="582">
        <v>1</v>
      </c>
      <c r="AD130" s="582">
        <v>1</v>
      </c>
      <c r="AE130" s="582">
        <v>1</v>
      </c>
      <c r="AF130" s="585">
        <v>12</v>
      </c>
      <c r="AG130" s="574">
        <v>1</v>
      </c>
      <c r="AH130" s="574">
        <v>1</v>
      </c>
      <c r="AI130" s="574">
        <v>1</v>
      </c>
      <c r="AJ130" s="574">
        <v>1</v>
      </c>
      <c r="AK130" s="574">
        <v>1</v>
      </c>
      <c r="AL130" s="574">
        <v>1</v>
      </c>
      <c r="AM130" s="574">
        <v>0.4</v>
      </c>
      <c r="AN130" s="574">
        <v>1</v>
      </c>
      <c r="AO130" s="574">
        <v>1</v>
      </c>
      <c r="AP130" s="574">
        <v>1</v>
      </c>
      <c r="AQ130" s="574">
        <v>1</v>
      </c>
      <c r="AR130" s="574">
        <v>1</v>
      </c>
      <c r="AS130" s="576">
        <f>SUM(AG130:AR130)</f>
        <v>11.4</v>
      </c>
      <c r="AT130" s="588">
        <v>12</v>
      </c>
      <c r="AU130" s="583">
        <f t="shared" si="7"/>
        <v>95</v>
      </c>
    </row>
    <row r="131" spans="1:47">
      <c r="A131" s="562"/>
      <c r="B131" s="562"/>
      <c r="C131" s="562"/>
      <c r="D131" s="562"/>
      <c r="E131" s="562"/>
      <c r="F131" s="562"/>
      <c r="G131" s="562"/>
      <c r="H131" s="562"/>
      <c r="I131" s="562"/>
      <c r="J131" s="562"/>
      <c r="K131" s="562"/>
      <c r="L131" s="562"/>
      <c r="M131" s="569"/>
      <c r="N131" s="569"/>
      <c r="O131" s="569"/>
      <c r="P131" s="569"/>
      <c r="Q131" s="569"/>
      <c r="R131" s="569"/>
      <c r="S131" s="562"/>
      <c r="T131" s="562"/>
      <c r="U131" s="562"/>
      <c r="V131" s="562"/>
      <c r="W131" s="562"/>
      <c r="X131" s="562"/>
      <c r="Y131" s="562"/>
      <c r="Z131" s="562"/>
      <c r="AA131" s="562"/>
      <c r="AB131" s="562"/>
      <c r="AC131" s="562"/>
      <c r="AD131" s="562"/>
      <c r="AE131" s="562"/>
      <c r="AF131" s="562"/>
    </row>
    <row r="132" spans="1:47">
      <c r="A132" s="562"/>
      <c r="B132" s="562"/>
      <c r="C132" s="562"/>
      <c r="D132" s="562"/>
      <c r="E132" s="562"/>
      <c r="F132" s="562"/>
      <c r="G132" s="562"/>
      <c r="H132" s="562"/>
      <c r="I132" s="562"/>
      <c r="J132" s="562"/>
      <c r="K132" s="562"/>
      <c r="L132" s="562"/>
      <c r="M132" s="569"/>
      <c r="N132" s="569"/>
      <c r="O132" s="569"/>
      <c r="P132" s="569"/>
      <c r="Q132" s="569"/>
      <c r="R132" s="569"/>
      <c r="S132" s="562"/>
      <c r="T132" s="562"/>
      <c r="U132" s="562"/>
      <c r="V132" s="562"/>
      <c r="W132" s="562"/>
      <c r="X132" s="562"/>
      <c r="Y132" s="562"/>
      <c r="Z132" s="562"/>
      <c r="AA132" s="562"/>
      <c r="AB132" s="562"/>
      <c r="AC132" s="562"/>
      <c r="AD132" s="562"/>
      <c r="AE132" s="562"/>
      <c r="AF132" s="562"/>
    </row>
    <row r="133" spans="1:47">
      <c r="A133" s="562"/>
      <c r="B133" s="562"/>
      <c r="C133" s="562"/>
      <c r="D133" s="562"/>
      <c r="E133" s="562"/>
      <c r="F133" s="562"/>
      <c r="G133" s="562"/>
      <c r="H133" s="562"/>
      <c r="I133" s="562"/>
      <c r="J133" s="562"/>
      <c r="K133" s="562"/>
      <c r="L133" s="562"/>
      <c r="M133" s="569"/>
      <c r="N133" s="569"/>
      <c r="O133" s="569"/>
      <c r="P133" s="569"/>
      <c r="Q133" s="569"/>
      <c r="R133" s="569"/>
      <c r="S133" s="562"/>
      <c r="T133" s="562"/>
      <c r="U133" s="562"/>
      <c r="V133" s="562"/>
      <c r="W133" s="562"/>
      <c r="X133" s="562"/>
      <c r="Y133" s="562"/>
      <c r="Z133" s="562"/>
      <c r="AA133" s="562"/>
      <c r="AB133" s="562"/>
      <c r="AC133" s="562"/>
      <c r="AD133" s="562"/>
      <c r="AE133" s="562"/>
      <c r="AF133" s="562"/>
    </row>
    <row r="134" spans="1:47">
      <c r="A134" s="858" t="s">
        <v>606</v>
      </c>
      <c r="B134" s="835"/>
      <c r="C134" s="835"/>
      <c r="D134" s="835"/>
      <c r="E134" s="835"/>
      <c r="F134" s="835"/>
      <c r="G134" s="835"/>
      <c r="H134" s="835"/>
      <c r="I134" s="835"/>
      <c r="J134" s="835"/>
      <c r="K134" s="835"/>
      <c r="L134" s="835"/>
      <c r="M134" s="835"/>
      <c r="N134" s="835"/>
      <c r="O134" s="835"/>
      <c r="P134" s="835"/>
      <c r="Q134" s="835"/>
      <c r="R134" s="835"/>
      <c r="S134" s="835"/>
      <c r="T134" s="835"/>
      <c r="U134" s="835"/>
      <c r="V134" s="835"/>
      <c r="W134" s="835"/>
      <c r="X134" s="835"/>
      <c r="Y134" s="835"/>
      <c r="Z134" s="835"/>
      <c r="AA134" s="835"/>
      <c r="AB134" s="835"/>
      <c r="AC134" s="835"/>
      <c r="AD134" s="835"/>
      <c r="AE134" s="835"/>
      <c r="AF134" s="835"/>
      <c r="AG134" s="835"/>
      <c r="AH134" s="836"/>
      <c r="AI134" s="858" t="s">
        <v>471</v>
      </c>
      <c r="AJ134" s="835"/>
      <c r="AK134" s="835"/>
      <c r="AL134" s="835"/>
      <c r="AM134" s="836"/>
      <c r="AN134" s="858" t="s">
        <v>607</v>
      </c>
      <c r="AO134" s="835"/>
      <c r="AP134" s="835"/>
      <c r="AQ134" s="835"/>
      <c r="AR134" s="836"/>
      <c r="AS134" s="834" t="s">
        <v>609</v>
      </c>
      <c r="AT134" s="835"/>
      <c r="AU134" s="836"/>
    </row>
    <row r="135" spans="1:47">
      <c r="A135" s="562"/>
      <c r="B135" s="562"/>
      <c r="C135" s="562"/>
      <c r="D135" s="562"/>
      <c r="E135" s="562"/>
      <c r="F135" s="562"/>
      <c r="G135" s="562"/>
      <c r="H135" s="562"/>
      <c r="I135" s="562"/>
      <c r="J135" s="562"/>
      <c r="K135" s="562"/>
      <c r="L135" s="562"/>
      <c r="M135" s="569"/>
      <c r="N135" s="569"/>
      <c r="O135" s="569"/>
      <c r="P135" s="569"/>
      <c r="Q135" s="569"/>
      <c r="R135" s="569"/>
      <c r="S135" s="562"/>
      <c r="T135" s="562"/>
      <c r="U135" s="562"/>
      <c r="V135" s="562"/>
      <c r="W135" s="562"/>
      <c r="X135" s="562"/>
      <c r="Y135" s="562"/>
      <c r="Z135" s="562"/>
      <c r="AA135" s="562"/>
      <c r="AB135" s="562"/>
      <c r="AC135" s="562"/>
      <c r="AD135" s="562"/>
      <c r="AE135" s="562"/>
      <c r="AF135" s="562"/>
    </row>
    <row r="136" spans="1:47">
      <c r="A136" s="562"/>
      <c r="B136" s="562"/>
      <c r="C136" s="562"/>
      <c r="D136" s="562"/>
      <c r="E136" s="562"/>
      <c r="F136" s="562"/>
      <c r="G136" s="562"/>
      <c r="H136" s="562"/>
      <c r="I136" s="562"/>
      <c r="J136" s="562"/>
      <c r="K136" s="562"/>
      <c r="L136" s="562"/>
      <c r="M136" s="569"/>
      <c r="N136" s="569"/>
      <c r="O136" s="569"/>
      <c r="P136" s="569"/>
      <c r="Q136" s="569"/>
      <c r="R136" s="569"/>
      <c r="S136" s="562"/>
      <c r="T136" s="562"/>
      <c r="U136" s="562"/>
      <c r="V136" s="562"/>
      <c r="W136" s="562"/>
      <c r="X136" s="562"/>
      <c r="Y136" s="562"/>
      <c r="Z136" s="562"/>
      <c r="AA136" s="562"/>
      <c r="AB136" s="562"/>
      <c r="AC136" s="562"/>
      <c r="AD136" s="562"/>
      <c r="AE136" s="562"/>
      <c r="AF136" s="562"/>
    </row>
    <row r="137" spans="1:47">
      <c r="A137" s="562"/>
      <c r="B137" s="562"/>
      <c r="C137" s="562"/>
      <c r="D137" s="562"/>
      <c r="E137" s="562"/>
      <c r="F137" s="562"/>
      <c r="G137" s="562"/>
      <c r="H137" s="562"/>
      <c r="I137" s="562"/>
      <c r="J137" s="562"/>
      <c r="K137" s="562"/>
      <c r="L137" s="562"/>
      <c r="M137" s="569"/>
      <c r="N137" s="569"/>
      <c r="O137" s="569"/>
      <c r="P137" s="569"/>
      <c r="Q137" s="569"/>
      <c r="R137" s="569"/>
      <c r="S137" s="562"/>
      <c r="T137" s="562"/>
      <c r="U137" s="562"/>
      <c r="V137" s="562"/>
      <c r="W137" s="562"/>
      <c r="X137" s="562"/>
      <c r="Y137" s="562"/>
      <c r="Z137" s="562"/>
      <c r="AA137" s="562"/>
      <c r="AB137" s="562"/>
      <c r="AC137" s="562"/>
      <c r="AD137" s="562"/>
      <c r="AE137" s="562"/>
      <c r="AF137" s="562"/>
    </row>
    <row r="138" spans="1:47">
      <c r="A138" s="562"/>
      <c r="B138" s="562"/>
      <c r="C138" s="562"/>
      <c r="D138" s="562"/>
      <c r="E138" s="562"/>
      <c r="F138" s="562"/>
      <c r="G138" s="562"/>
      <c r="H138" s="562"/>
      <c r="I138" s="562"/>
      <c r="J138" s="562"/>
      <c r="K138" s="562"/>
      <c r="L138" s="562"/>
      <c r="M138" s="569"/>
      <c r="N138" s="569"/>
      <c r="O138" s="569"/>
      <c r="P138" s="569"/>
      <c r="Q138" s="569"/>
      <c r="R138" s="569"/>
      <c r="S138" s="562"/>
      <c r="T138" s="562"/>
      <c r="U138" s="562"/>
      <c r="V138" s="562"/>
      <c r="W138" s="562"/>
      <c r="X138" s="562"/>
      <c r="Y138" s="562"/>
      <c r="Z138" s="562"/>
      <c r="AA138" s="562"/>
      <c r="AB138" s="562"/>
      <c r="AC138" s="562"/>
      <c r="AD138" s="562"/>
      <c r="AE138" s="562"/>
      <c r="AF138" s="562"/>
    </row>
    <row r="139" spans="1:47">
      <c r="A139" s="562"/>
      <c r="B139" s="562"/>
      <c r="C139" s="562"/>
      <c r="D139" s="562"/>
      <c r="E139" s="562"/>
      <c r="F139" s="562"/>
      <c r="G139" s="562"/>
      <c r="H139" s="562"/>
      <c r="I139" s="562"/>
      <c r="J139" s="562"/>
      <c r="K139" s="562"/>
      <c r="L139" s="562"/>
      <c r="M139" s="569"/>
      <c r="N139" s="569"/>
      <c r="O139" s="569"/>
      <c r="P139" s="569"/>
      <c r="Q139" s="569"/>
      <c r="R139" s="569"/>
      <c r="S139" s="562"/>
      <c r="T139" s="562"/>
      <c r="U139" s="562"/>
      <c r="V139" s="562"/>
      <c r="W139" s="562"/>
      <c r="X139" s="562"/>
      <c r="Y139" s="562"/>
      <c r="Z139" s="562"/>
      <c r="AA139" s="562"/>
      <c r="AB139" s="562"/>
      <c r="AC139" s="562"/>
      <c r="AD139" s="562"/>
      <c r="AE139" s="562"/>
      <c r="AF139" s="562"/>
    </row>
    <row r="140" spans="1:47">
      <c r="A140" s="562"/>
      <c r="B140" s="562"/>
      <c r="C140" s="562"/>
      <c r="D140" s="562"/>
      <c r="E140" s="562"/>
      <c r="F140" s="562"/>
      <c r="G140" s="562"/>
      <c r="H140" s="562"/>
      <c r="I140" s="562"/>
      <c r="J140" s="562"/>
      <c r="K140" s="562"/>
      <c r="L140" s="562"/>
      <c r="M140" s="569"/>
      <c r="N140" s="569"/>
      <c r="O140" s="569"/>
      <c r="P140" s="569"/>
      <c r="Q140" s="569"/>
      <c r="R140" s="569"/>
      <c r="S140" s="562"/>
      <c r="T140" s="562"/>
      <c r="U140" s="562"/>
      <c r="V140" s="562"/>
      <c r="W140" s="562"/>
      <c r="X140" s="562"/>
      <c r="Y140" s="562"/>
      <c r="Z140" s="562"/>
      <c r="AA140" s="562"/>
      <c r="AB140" s="562"/>
      <c r="AC140" s="562"/>
      <c r="AD140" s="562"/>
      <c r="AE140" s="562"/>
      <c r="AF140" s="562"/>
    </row>
    <row r="141" spans="1:47">
      <c r="A141" s="562"/>
      <c r="B141" s="562"/>
      <c r="C141" s="562"/>
      <c r="D141" s="562"/>
      <c r="E141" s="562"/>
      <c r="F141" s="562"/>
      <c r="G141" s="562"/>
      <c r="H141" s="562"/>
      <c r="I141" s="562"/>
      <c r="J141" s="562"/>
      <c r="K141" s="562"/>
      <c r="L141" s="562"/>
      <c r="M141" s="569"/>
      <c r="N141" s="569"/>
      <c r="O141" s="569"/>
      <c r="P141" s="569"/>
      <c r="Q141" s="569"/>
      <c r="R141" s="569"/>
      <c r="S141" s="562"/>
      <c r="T141" s="562"/>
      <c r="U141" s="562"/>
      <c r="V141" s="562"/>
      <c r="W141" s="562"/>
      <c r="X141" s="562"/>
      <c r="Y141" s="562"/>
      <c r="Z141" s="562"/>
      <c r="AA141" s="562"/>
      <c r="AB141" s="562"/>
      <c r="AC141" s="562"/>
      <c r="AD141" s="562"/>
      <c r="AE141" s="562"/>
      <c r="AF141" s="562"/>
    </row>
    <row r="142" spans="1:47">
      <c r="A142" s="562"/>
      <c r="B142" s="562"/>
      <c r="C142" s="562"/>
      <c r="D142" s="562"/>
      <c r="E142" s="562"/>
      <c r="F142" s="562"/>
      <c r="G142" s="562"/>
      <c r="H142" s="562"/>
      <c r="I142" s="562"/>
      <c r="J142" s="562"/>
      <c r="K142" s="562"/>
      <c r="L142" s="562"/>
      <c r="M142" s="569"/>
      <c r="N142" s="569"/>
      <c r="O142" s="569"/>
      <c r="P142" s="569"/>
      <c r="Q142" s="569"/>
      <c r="R142" s="569"/>
      <c r="S142" s="562"/>
      <c r="T142" s="562"/>
      <c r="U142" s="562"/>
      <c r="V142" s="562"/>
      <c r="W142" s="562"/>
      <c r="X142" s="562"/>
      <c r="Y142" s="562"/>
      <c r="Z142" s="562"/>
      <c r="AA142" s="562"/>
      <c r="AB142" s="562"/>
      <c r="AC142" s="562"/>
      <c r="AD142" s="562"/>
      <c r="AE142" s="562"/>
      <c r="AF142" s="562"/>
    </row>
    <row r="143" spans="1:47">
      <c r="A143" s="562"/>
      <c r="B143" s="562"/>
      <c r="C143" s="562"/>
      <c r="D143" s="562"/>
      <c r="E143" s="562"/>
      <c r="F143" s="562"/>
      <c r="G143" s="562"/>
      <c r="H143" s="562"/>
      <c r="I143" s="562"/>
      <c r="J143" s="562"/>
      <c r="K143" s="562"/>
      <c r="L143" s="562"/>
      <c r="M143" s="569"/>
      <c r="N143" s="569"/>
      <c r="O143" s="569"/>
      <c r="P143" s="569"/>
      <c r="Q143" s="569"/>
      <c r="R143" s="569"/>
      <c r="S143" s="562"/>
      <c r="T143" s="562"/>
      <c r="U143" s="562"/>
      <c r="V143" s="562"/>
      <c r="W143" s="562"/>
      <c r="X143" s="562"/>
      <c r="Y143" s="562"/>
      <c r="Z143" s="562"/>
      <c r="AA143" s="562"/>
      <c r="AB143" s="562"/>
      <c r="AC143" s="562"/>
      <c r="AD143" s="562"/>
      <c r="AE143" s="562"/>
      <c r="AF143" s="562"/>
    </row>
    <row r="144" spans="1:47" ht="13.5" thickBot="1">
      <c r="A144" s="837" t="s">
        <v>605</v>
      </c>
      <c r="B144" s="837"/>
      <c r="C144" s="580"/>
      <c r="D144" s="580"/>
      <c r="E144" s="580"/>
      <c r="F144" s="580"/>
      <c r="G144" s="580"/>
      <c r="H144" s="580"/>
      <c r="I144" s="580"/>
      <c r="J144" s="580"/>
      <c r="K144" s="580"/>
      <c r="L144" s="580"/>
      <c r="M144" s="580"/>
      <c r="N144" s="580"/>
      <c r="O144" s="580"/>
      <c r="P144" s="580"/>
      <c r="Q144" s="580"/>
      <c r="R144" s="580"/>
      <c r="S144" s="580"/>
      <c r="T144" s="580"/>
      <c r="U144" s="580"/>
      <c r="V144" s="580"/>
      <c r="W144" s="580"/>
      <c r="X144" s="580"/>
      <c r="Y144" s="580"/>
      <c r="Z144" s="580"/>
      <c r="AA144" s="580"/>
      <c r="AB144" s="580"/>
      <c r="AC144" s="580"/>
      <c r="AD144" s="580"/>
      <c r="AE144" s="580"/>
      <c r="AF144" s="580"/>
      <c r="AG144" s="838" t="s">
        <v>595</v>
      </c>
      <c r="AH144" s="838"/>
      <c r="AI144" s="838"/>
      <c r="AJ144" s="838"/>
      <c r="AK144" s="838"/>
      <c r="AL144" s="838"/>
      <c r="AM144" s="838"/>
      <c r="AN144" s="838"/>
      <c r="AO144" s="838"/>
      <c r="AP144" s="838"/>
      <c r="AQ144" s="838"/>
      <c r="AR144" s="838"/>
      <c r="AS144" s="838"/>
      <c r="AT144" s="838"/>
      <c r="AU144" s="838"/>
    </row>
    <row r="145" spans="1:47">
      <c r="A145" s="839" t="s">
        <v>600</v>
      </c>
      <c r="B145" s="842" t="s">
        <v>423</v>
      </c>
      <c r="C145" s="843" t="s">
        <v>424</v>
      </c>
      <c r="D145" s="843"/>
      <c r="E145" s="843"/>
      <c r="F145" s="843"/>
      <c r="G145" s="843"/>
      <c r="H145" s="843"/>
      <c r="I145" s="843"/>
      <c r="J145" s="843"/>
      <c r="K145" s="843"/>
      <c r="L145" s="843"/>
      <c r="M145" s="843"/>
      <c r="N145" s="843"/>
      <c r="O145" s="843"/>
      <c r="P145" s="843"/>
      <c r="Q145" s="843"/>
      <c r="R145" s="843"/>
      <c r="S145" s="843"/>
      <c r="T145" s="844" t="s">
        <v>425</v>
      </c>
      <c r="U145" s="845"/>
      <c r="V145" s="845"/>
      <c r="W145" s="845"/>
      <c r="X145" s="845"/>
      <c r="Y145" s="845"/>
      <c r="Z145" s="845"/>
      <c r="AA145" s="845"/>
      <c r="AB145" s="845"/>
      <c r="AC145" s="845"/>
      <c r="AD145" s="845"/>
      <c r="AE145" s="846"/>
      <c r="AF145" s="847" t="s">
        <v>404</v>
      </c>
      <c r="AG145" s="850" t="s">
        <v>426</v>
      </c>
      <c r="AH145" s="850"/>
      <c r="AI145" s="850"/>
      <c r="AJ145" s="850"/>
      <c r="AK145" s="850"/>
      <c r="AL145" s="850"/>
      <c r="AM145" s="850"/>
      <c r="AN145" s="850"/>
      <c r="AO145" s="850"/>
      <c r="AP145" s="850"/>
      <c r="AQ145" s="850"/>
      <c r="AR145" s="850"/>
      <c r="AS145" s="851" t="s">
        <v>405</v>
      </c>
      <c r="AT145" s="852" t="s">
        <v>406</v>
      </c>
      <c r="AU145" s="853" t="s">
        <v>407</v>
      </c>
    </row>
    <row r="146" spans="1:47">
      <c r="A146" s="840"/>
      <c r="B146" s="823"/>
      <c r="C146" s="823" t="s">
        <v>427</v>
      </c>
      <c r="D146" s="823" t="s">
        <v>503</v>
      </c>
      <c r="E146" s="823" t="s">
        <v>504</v>
      </c>
      <c r="F146" s="823" t="s">
        <v>505</v>
      </c>
      <c r="G146" s="824" t="s">
        <v>506</v>
      </c>
      <c r="H146" s="824" t="s">
        <v>507</v>
      </c>
      <c r="I146" s="832" t="s">
        <v>508</v>
      </c>
      <c r="J146" s="825" t="s">
        <v>509</v>
      </c>
      <c r="K146" s="832" t="s">
        <v>510</v>
      </c>
      <c r="L146" s="825" t="s">
        <v>511</v>
      </c>
      <c r="M146" s="827" t="s">
        <v>512</v>
      </c>
      <c r="N146" s="827" t="s">
        <v>513</v>
      </c>
      <c r="O146" s="829" t="s">
        <v>514</v>
      </c>
      <c r="P146" s="829" t="s">
        <v>515</v>
      </c>
      <c r="Q146" s="821" t="s">
        <v>516</v>
      </c>
      <c r="R146" s="821" t="s">
        <v>517</v>
      </c>
      <c r="S146" s="823" t="s">
        <v>428</v>
      </c>
      <c r="T146" s="819" t="s">
        <v>392</v>
      </c>
      <c r="U146" s="819" t="s">
        <v>393</v>
      </c>
      <c r="V146" s="819" t="s">
        <v>394</v>
      </c>
      <c r="W146" s="819" t="s">
        <v>395</v>
      </c>
      <c r="X146" s="819" t="s">
        <v>396</v>
      </c>
      <c r="Y146" s="819" t="s">
        <v>397</v>
      </c>
      <c r="Z146" s="819" t="s">
        <v>398</v>
      </c>
      <c r="AA146" s="819" t="s">
        <v>399</v>
      </c>
      <c r="AB146" s="819" t="s">
        <v>400</v>
      </c>
      <c r="AC146" s="819" t="s">
        <v>401</v>
      </c>
      <c r="AD146" s="819" t="s">
        <v>402</v>
      </c>
      <c r="AE146" s="819" t="s">
        <v>403</v>
      </c>
      <c r="AF146" s="848"/>
      <c r="AG146" s="818" t="s">
        <v>392</v>
      </c>
      <c r="AH146" s="818" t="s">
        <v>393</v>
      </c>
      <c r="AI146" s="818" t="s">
        <v>394</v>
      </c>
      <c r="AJ146" s="818" t="s">
        <v>395</v>
      </c>
      <c r="AK146" s="818" t="s">
        <v>396</v>
      </c>
      <c r="AL146" s="818" t="s">
        <v>397</v>
      </c>
      <c r="AM146" s="818" t="s">
        <v>398</v>
      </c>
      <c r="AN146" s="818" t="s">
        <v>399</v>
      </c>
      <c r="AO146" s="818" t="s">
        <v>400</v>
      </c>
      <c r="AP146" s="818" t="s">
        <v>401</v>
      </c>
      <c r="AQ146" s="818" t="s">
        <v>402</v>
      </c>
      <c r="AR146" s="818" t="s">
        <v>403</v>
      </c>
      <c r="AS146" s="851"/>
      <c r="AT146" s="852"/>
      <c r="AU146" s="853"/>
    </row>
    <row r="147" spans="1:47">
      <c r="A147" s="841"/>
      <c r="B147" s="824"/>
      <c r="C147" s="824"/>
      <c r="D147" s="824"/>
      <c r="E147" s="824"/>
      <c r="F147" s="824"/>
      <c r="G147" s="831"/>
      <c r="H147" s="831"/>
      <c r="I147" s="833"/>
      <c r="J147" s="826"/>
      <c r="K147" s="833"/>
      <c r="L147" s="826"/>
      <c r="M147" s="828"/>
      <c r="N147" s="828"/>
      <c r="O147" s="830"/>
      <c r="P147" s="830"/>
      <c r="Q147" s="822"/>
      <c r="R147" s="822"/>
      <c r="S147" s="824" t="s">
        <v>428</v>
      </c>
      <c r="T147" s="820"/>
      <c r="U147" s="820"/>
      <c r="V147" s="820"/>
      <c r="W147" s="820"/>
      <c r="X147" s="820"/>
      <c r="Y147" s="820"/>
      <c r="Z147" s="820"/>
      <c r="AA147" s="820"/>
      <c r="AB147" s="820"/>
      <c r="AC147" s="820"/>
      <c r="AD147" s="820"/>
      <c r="AE147" s="820"/>
      <c r="AF147" s="849" t="s">
        <v>429</v>
      </c>
      <c r="AG147" s="818"/>
      <c r="AH147" s="818"/>
      <c r="AI147" s="818"/>
      <c r="AJ147" s="818"/>
      <c r="AK147" s="818"/>
      <c r="AL147" s="818"/>
      <c r="AM147" s="818"/>
      <c r="AN147" s="818"/>
      <c r="AO147" s="818"/>
      <c r="AP147" s="818"/>
      <c r="AQ147" s="818"/>
      <c r="AR147" s="818"/>
      <c r="AS147" s="851"/>
      <c r="AT147" s="852"/>
      <c r="AU147" s="853"/>
    </row>
    <row r="148" spans="1:47" ht="409.5">
      <c r="A148" s="487" t="s">
        <v>601</v>
      </c>
      <c r="B148" s="636" t="s">
        <v>469</v>
      </c>
      <c r="C148" s="636" t="s">
        <v>409</v>
      </c>
      <c r="D148" s="636"/>
      <c r="E148" s="636"/>
      <c r="F148" s="636"/>
      <c r="G148" s="636"/>
      <c r="H148" s="636"/>
      <c r="I148" s="597" t="s">
        <v>520</v>
      </c>
      <c r="J148" s="597" t="s">
        <v>523</v>
      </c>
      <c r="K148" s="597">
        <v>0</v>
      </c>
      <c r="L148" s="597" t="s">
        <v>524</v>
      </c>
      <c r="M148" s="598">
        <v>0</v>
      </c>
      <c r="N148" s="599">
        <v>30</v>
      </c>
      <c r="O148" s="598">
        <v>30.01</v>
      </c>
      <c r="P148" s="599">
        <v>70</v>
      </c>
      <c r="Q148" s="598">
        <v>70.010000000000005</v>
      </c>
      <c r="R148" s="598">
        <v>130</v>
      </c>
      <c r="S148" s="571"/>
      <c r="T148" s="602">
        <v>1</v>
      </c>
      <c r="U148" s="602">
        <v>1</v>
      </c>
      <c r="V148" s="602">
        <v>1</v>
      </c>
      <c r="W148" s="602">
        <v>1</v>
      </c>
      <c r="X148" s="602">
        <v>1</v>
      </c>
      <c r="Y148" s="602">
        <v>1</v>
      </c>
      <c r="Z148" s="602">
        <v>1</v>
      </c>
      <c r="AA148" s="602">
        <v>1</v>
      </c>
      <c r="AB148" s="602">
        <v>1</v>
      </c>
      <c r="AC148" s="602">
        <v>1</v>
      </c>
      <c r="AD148" s="602">
        <v>1</v>
      </c>
      <c r="AE148" s="602">
        <v>1</v>
      </c>
      <c r="AF148" s="607">
        <f>SUM(T148:AE148)</f>
        <v>12</v>
      </c>
      <c r="AG148" s="574">
        <v>1</v>
      </c>
      <c r="AH148" s="574">
        <v>1</v>
      </c>
      <c r="AI148" s="574">
        <v>1</v>
      </c>
      <c r="AJ148" s="574">
        <v>1</v>
      </c>
      <c r="AK148" s="603">
        <v>1</v>
      </c>
      <c r="AL148" s="603">
        <v>1</v>
      </c>
      <c r="AM148" s="574">
        <v>1</v>
      </c>
      <c r="AN148" s="574">
        <v>1</v>
      </c>
      <c r="AO148" s="574">
        <v>1</v>
      </c>
      <c r="AP148" s="574">
        <v>1</v>
      </c>
      <c r="AQ148" s="574">
        <v>0</v>
      </c>
      <c r="AR148" s="574">
        <v>1</v>
      </c>
      <c r="AS148" s="576">
        <v>1</v>
      </c>
      <c r="AT148" s="572">
        <f>SUM(AH148:AS148)</f>
        <v>11</v>
      </c>
      <c r="AU148" s="589">
        <f>11*100/12</f>
        <v>91.666666666666671</v>
      </c>
    </row>
    <row r="149" spans="1:47" ht="84">
      <c r="A149" s="487" t="s">
        <v>603</v>
      </c>
      <c r="B149" s="636" t="s">
        <v>470</v>
      </c>
      <c r="C149" s="636" t="s">
        <v>410</v>
      </c>
      <c r="D149" s="636" t="s">
        <v>596</v>
      </c>
      <c r="E149" s="636" t="s">
        <v>597</v>
      </c>
      <c r="F149" s="636" t="s">
        <v>520</v>
      </c>
      <c r="G149" s="636" t="s">
        <v>598</v>
      </c>
      <c r="H149" s="570" t="s">
        <v>599</v>
      </c>
      <c r="I149" s="597" t="s">
        <v>520</v>
      </c>
      <c r="J149" s="597" t="s">
        <v>523</v>
      </c>
      <c r="K149" s="597">
        <v>0</v>
      </c>
      <c r="L149" s="597" t="s">
        <v>524</v>
      </c>
      <c r="M149" s="598">
        <v>0</v>
      </c>
      <c r="N149" s="599">
        <v>30</v>
      </c>
      <c r="O149" s="598">
        <v>30.01</v>
      </c>
      <c r="P149" s="599">
        <v>70</v>
      </c>
      <c r="Q149" s="598">
        <v>70.010000000000005</v>
      </c>
      <c r="R149" s="598">
        <v>130</v>
      </c>
      <c r="S149" s="571">
        <v>12</v>
      </c>
      <c r="T149" s="602">
        <v>1</v>
      </c>
      <c r="U149" s="602">
        <v>1</v>
      </c>
      <c r="V149" s="602">
        <v>1</v>
      </c>
      <c r="W149" s="602">
        <v>1</v>
      </c>
      <c r="X149" s="602">
        <v>1</v>
      </c>
      <c r="Y149" s="602">
        <v>1</v>
      </c>
      <c r="Z149" s="602">
        <v>1</v>
      </c>
      <c r="AA149" s="602">
        <v>1</v>
      </c>
      <c r="AB149" s="602">
        <v>1</v>
      </c>
      <c r="AC149" s="602">
        <v>1</v>
      </c>
      <c r="AD149" s="602">
        <v>1</v>
      </c>
      <c r="AE149" s="602">
        <v>1</v>
      </c>
      <c r="AF149" s="607">
        <v>12</v>
      </c>
      <c r="AG149" s="574">
        <v>1</v>
      </c>
      <c r="AH149" s="574">
        <v>1</v>
      </c>
      <c r="AI149" s="574">
        <v>1</v>
      </c>
      <c r="AJ149" s="574">
        <v>1</v>
      </c>
      <c r="AK149" s="574">
        <v>1</v>
      </c>
      <c r="AL149" s="574">
        <v>1</v>
      </c>
      <c r="AM149" s="574">
        <v>1</v>
      </c>
      <c r="AN149" s="574">
        <v>1</v>
      </c>
      <c r="AO149" s="574">
        <v>1</v>
      </c>
      <c r="AP149" s="574">
        <v>1</v>
      </c>
      <c r="AQ149" s="574">
        <v>0</v>
      </c>
      <c r="AR149" s="574">
        <v>1</v>
      </c>
      <c r="AS149" s="576">
        <f>SUM(AG149:AR149)</f>
        <v>11</v>
      </c>
      <c r="AT149" s="572">
        <v>12</v>
      </c>
      <c r="AU149" s="589">
        <f>AS149/AF149*100</f>
        <v>91.666666666666657</v>
      </c>
    </row>
  </sheetData>
  <protectedRanges>
    <protectedRange sqref="S93 AF93 AT93" name="Rango1_1"/>
    <protectedRange sqref="AF94:AF95 S94:S95 AT94:AT95" name="Rango1_2_1"/>
    <protectedRange sqref="B98:AE98 AF96:AF97 S96:S97 AT96:AT97" name="Rango1_3"/>
    <protectedRange sqref="F109:AC109" name="Rango3"/>
    <protectedRange sqref="C99:AE99 AG99" name="Rango8"/>
    <protectedRange sqref="H117 S117 AF117 AT117" name="Rango2"/>
    <protectedRange sqref="S118:S119 AF118:AF119 AT118:AT119" name="Rango1"/>
    <protectedRange sqref="B122 E122:G122 B121:H121 S120:S122 AF120:AF122 AT120:AT122" name="Rango1_2_1_1"/>
    <protectedRange sqref="C113:AE113 AG113" name="Rango8_1"/>
    <protectedRange sqref="C124:AE124 AG124" name="Rango8_2"/>
    <protectedRange sqref="B128:H128 S128 AF128 AT128" name="Rango2_4"/>
    <protectedRange sqref="B148:H148 S148 AF148 AT148" name="Rango2_5"/>
    <protectedRange sqref="B149:H149 AF149 AT149 S149" name="Rango1_4"/>
    <protectedRange sqref="B144:AE144 AG144 B124 B113 B99" name="Rango8_3"/>
    <protectedRange sqref="B93:H93" name="Rango1_1_1"/>
    <protectedRange sqref="B94:H95" name="Rango1_2_2"/>
    <protectedRange sqref="B96:H97" name="Rango1_3_1"/>
    <protectedRange sqref="B103" name="Rango2_1_1"/>
    <protectedRange sqref="B117:G117" name="Rango2_2"/>
    <protectedRange sqref="B118:H119" name="Rango1_6"/>
    <protectedRange sqref="B120:H120" name="Rango1_2_1_1_1"/>
  </protectedRanges>
  <mergeCells count="300">
    <mergeCell ref="A8:I8"/>
    <mergeCell ref="A17:C17"/>
    <mergeCell ref="B18:C18"/>
    <mergeCell ref="B21:C21"/>
    <mergeCell ref="B30:C30"/>
    <mergeCell ref="A9:I9"/>
    <mergeCell ref="B42:C42"/>
    <mergeCell ref="A44:C44"/>
    <mergeCell ref="A45:C45"/>
    <mergeCell ref="A60:G60"/>
    <mergeCell ref="A61:G61"/>
    <mergeCell ref="A62:G62"/>
    <mergeCell ref="A63:G63"/>
    <mergeCell ref="A64:G64"/>
    <mergeCell ref="B34:C34"/>
    <mergeCell ref="B37:C37"/>
    <mergeCell ref="A10:I10"/>
    <mergeCell ref="A11:I11"/>
    <mergeCell ref="A12:I12"/>
    <mergeCell ref="A14:C16"/>
    <mergeCell ref="D14:H14"/>
    <mergeCell ref="I14:I15"/>
    <mergeCell ref="A46:C46"/>
    <mergeCell ref="B48:C48"/>
    <mergeCell ref="U88:U89"/>
    <mergeCell ref="V88:V89"/>
    <mergeCell ref="W88:W89"/>
    <mergeCell ref="X88:X89"/>
    <mergeCell ref="Y88:Y89"/>
    <mergeCell ref="A81:AU81"/>
    <mergeCell ref="A82:AU82"/>
    <mergeCell ref="A83:AU83"/>
    <mergeCell ref="A84:AU84"/>
    <mergeCell ref="AG86:AU86"/>
    <mergeCell ref="AG87:AR87"/>
    <mergeCell ref="AS87:AS89"/>
    <mergeCell ref="AT87:AT89"/>
    <mergeCell ref="AU87:AU89"/>
    <mergeCell ref="C88:C89"/>
    <mergeCell ref="D88:D89"/>
    <mergeCell ref="E88:E89"/>
    <mergeCell ref="F88:F89"/>
    <mergeCell ref="G88:G89"/>
    <mergeCell ref="H88:H89"/>
    <mergeCell ref="I88:I89"/>
    <mergeCell ref="J88:J89"/>
    <mergeCell ref="K88:K89"/>
    <mergeCell ref="L88:L89"/>
    <mergeCell ref="M88:M89"/>
    <mergeCell ref="N88:N89"/>
    <mergeCell ref="C87:S87"/>
    <mergeCell ref="T87:AE87"/>
    <mergeCell ref="AF87:AF89"/>
    <mergeCell ref="O88:O89"/>
    <mergeCell ref="P88:P89"/>
    <mergeCell ref="Q88:Q89"/>
    <mergeCell ref="R88:R89"/>
    <mergeCell ref="S88:S89"/>
    <mergeCell ref="AP88:AP89"/>
    <mergeCell ref="AQ88:AQ89"/>
    <mergeCell ref="AR88:AR89"/>
    <mergeCell ref="A91:A97"/>
    <mergeCell ref="A99:B99"/>
    <mergeCell ref="AG99:AU99"/>
    <mergeCell ref="AK88:AK89"/>
    <mergeCell ref="AL88:AL89"/>
    <mergeCell ref="AM88:AM89"/>
    <mergeCell ref="AN88:AN89"/>
    <mergeCell ref="AO88:AO89"/>
    <mergeCell ref="AE88:AE89"/>
    <mergeCell ref="AG88:AG89"/>
    <mergeCell ref="AH88:AH89"/>
    <mergeCell ref="AI88:AI89"/>
    <mergeCell ref="AJ88:AJ89"/>
    <mergeCell ref="Z88:Z89"/>
    <mergeCell ref="AA88:AA89"/>
    <mergeCell ref="AB88:AB89"/>
    <mergeCell ref="AC88:AC89"/>
    <mergeCell ref="AD88:AD89"/>
    <mergeCell ref="A87:A89"/>
    <mergeCell ref="B87:B89"/>
    <mergeCell ref="T88:T89"/>
    <mergeCell ref="A100:A102"/>
    <mergeCell ref="B100:B102"/>
    <mergeCell ref="C100:S100"/>
    <mergeCell ref="T100:AE100"/>
    <mergeCell ref="AF100:AF102"/>
    <mergeCell ref="O101:O102"/>
    <mergeCell ref="P101:P102"/>
    <mergeCell ref="Q101:Q102"/>
    <mergeCell ref="R101:R102"/>
    <mergeCell ref="S101:S102"/>
    <mergeCell ref="T101:T102"/>
    <mergeCell ref="U101:U102"/>
    <mergeCell ref="V101:V102"/>
    <mergeCell ref="W101:W102"/>
    <mergeCell ref="X101:X102"/>
    <mergeCell ref="Y101:Y102"/>
    <mergeCell ref="AC101:AC102"/>
    <mergeCell ref="AD101:AD102"/>
    <mergeCell ref="AG100:AR100"/>
    <mergeCell ref="AS100:AS102"/>
    <mergeCell ref="AT100:AT102"/>
    <mergeCell ref="AU100:AU102"/>
    <mergeCell ref="C101:C102"/>
    <mergeCell ref="D101:D102"/>
    <mergeCell ref="E101:E102"/>
    <mergeCell ref="F101:F102"/>
    <mergeCell ref="G101:G102"/>
    <mergeCell ref="H101:H102"/>
    <mergeCell ref="I101:I102"/>
    <mergeCell ref="J101:J102"/>
    <mergeCell ref="K101:K102"/>
    <mergeCell ref="L101:L102"/>
    <mergeCell ref="M101:M102"/>
    <mergeCell ref="N101:N102"/>
    <mergeCell ref="A110:AH110"/>
    <mergeCell ref="AI110:AM110"/>
    <mergeCell ref="AN110:AR110"/>
    <mergeCell ref="AS110:AU110"/>
    <mergeCell ref="A113:B113"/>
    <mergeCell ref="AG113:AU113"/>
    <mergeCell ref="AP101:AP102"/>
    <mergeCell ref="AQ101:AQ102"/>
    <mergeCell ref="AR101:AR102"/>
    <mergeCell ref="A104:A107"/>
    <mergeCell ref="F109:S109"/>
    <mergeCell ref="AK101:AK102"/>
    <mergeCell ref="AL101:AL102"/>
    <mergeCell ref="AM101:AM102"/>
    <mergeCell ref="AN101:AN102"/>
    <mergeCell ref="AO101:AO102"/>
    <mergeCell ref="AE101:AE102"/>
    <mergeCell ref="AG101:AG102"/>
    <mergeCell ref="AH101:AH102"/>
    <mergeCell ref="AI101:AI102"/>
    <mergeCell ref="AJ101:AJ102"/>
    <mergeCell ref="Z101:Z102"/>
    <mergeCell ref="AA101:AA102"/>
    <mergeCell ref="AB101:AB102"/>
    <mergeCell ref="AG114:AR114"/>
    <mergeCell ref="AS114:AS116"/>
    <mergeCell ref="AT114:AT116"/>
    <mergeCell ref="AU114:AU116"/>
    <mergeCell ref="C115:C116"/>
    <mergeCell ref="D115:D116"/>
    <mergeCell ref="E115:E116"/>
    <mergeCell ref="F115:F116"/>
    <mergeCell ref="G115:G116"/>
    <mergeCell ref="H115:H116"/>
    <mergeCell ref="I115:I116"/>
    <mergeCell ref="J115:J116"/>
    <mergeCell ref="K115:K116"/>
    <mergeCell ref="L115:L116"/>
    <mergeCell ref="M115:M116"/>
    <mergeCell ref="N115:N116"/>
    <mergeCell ref="C114:S114"/>
    <mergeCell ref="T114:AE114"/>
    <mergeCell ref="AF114:AF116"/>
    <mergeCell ref="O115:O116"/>
    <mergeCell ref="P115:P116"/>
    <mergeCell ref="Q115:Q116"/>
    <mergeCell ref="R115:R116"/>
    <mergeCell ref="S115:S116"/>
    <mergeCell ref="A118:A122"/>
    <mergeCell ref="A124:B124"/>
    <mergeCell ref="AG124:AU124"/>
    <mergeCell ref="AK115:AK116"/>
    <mergeCell ref="AL115:AL116"/>
    <mergeCell ref="AM115:AM116"/>
    <mergeCell ref="AN115:AN116"/>
    <mergeCell ref="AO115:AO116"/>
    <mergeCell ref="AE115:AE116"/>
    <mergeCell ref="AG115:AG116"/>
    <mergeCell ref="AH115:AH116"/>
    <mergeCell ref="AI115:AI116"/>
    <mergeCell ref="AJ115:AJ116"/>
    <mergeCell ref="Z115:Z116"/>
    <mergeCell ref="AA115:AA116"/>
    <mergeCell ref="AB115:AB116"/>
    <mergeCell ref="AC115:AC116"/>
    <mergeCell ref="AD115:AD116"/>
    <mergeCell ref="A114:A116"/>
    <mergeCell ref="B114:B116"/>
    <mergeCell ref="T115:T116"/>
    <mergeCell ref="U115:U116"/>
    <mergeCell ref="V115:V116"/>
    <mergeCell ref="W115:W116"/>
    <mergeCell ref="T126:T127"/>
    <mergeCell ref="U126:U127"/>
    <mergeCell ref="V126:V127"/>
    <mergeCell ref="W126:W127"/>
    <mergeCell ref="X126:X127"/>
    <mergeCell ref="Y126:Y127"/>
    <mergeCell ref="AP115:AP116"/>
    <mergeCell ref="AQ115:AQ116"/>
    <mergeCell ref="AR115:AR116"/>
    <mergeCell ref="X115:X116"/>
    <mergeCell ref="Y115:Y116"/>
    <mergeCell ref="AG125:AR125"/>
    <mergeCell ref="AS125:AS127"/>
    <mergeCell ref="AT125:AT127"/>
    <mergeCell ref="AU125:AU127"/>
    <mergeCell ref="C126:C127"/>
    <mergeCell ref="D126:D127"/>
    <mergeCell ref="E126:E127"/>
    <mergeCell ref="F126:F127"/>
    <mergeCell ref="G126:G127"/>
    <mergeCell ref="H126:H127"/>
    <mergeCell ref="I126:I127"/>
    <mergeCell ref="J126:J127"/>
    <mergeCell ref="K126:K127"/>
    <mergeCell ref="L126:L127"/>
    <mergeCell ref="M126:M127"/>
    <mergeCell ref="N126:N127"/>
    <mergeCell ref="C125:S125"/>
    <mergeCell ref="T125:AE125"/>
    <mergeCell ref="AF125:AF127"/>
    <mergeCell ref="O126:O127"/>
    <mergeCell ref="P126:P127"/>
    <mergeCell ref="Q126:Q127"/>
    <mergeCell ref="R126:R127"/>
    <mergeCell ref="S126:S127"/>
    <mergeCell ref="AP126:AP127"/>
    <mergeCell ref="AQ126:AQ127"/>
    <mergeCell ref="AR126:AR127"/>
    <mergeCell ref="A129:A130"/>
    <mergeCell ref="A134:AH134"/>
    <mergeCell ref="AI134:AM134"/>
    <mergeCell ref="AN134:AR134"/>
    <mergeCell ref="AK126:AK127"/>
    <mergeCell ref="AL126:AL127"/>
    <mergeCell ref="AM126:AM127"/>
    <mergeCell ref="AN126:AN127"/>
    <mergeCell ref="AO126:AO127"/>
    <mergeCell ref="AE126:AE127"/>
    <mergeCell ref="AG126:AG127"/>
    <mergeCell ref="AH126:AH127"/>
    <mergeCell ref="AI126:AI127"/>
    <mergeCell ref="AJ126:AJ127"/>
    <mergeCell ref="Z126:Z127"/>
    <mergeCell ref="AA126:AA127"/>
    <mergeCell ref="AB126:AB127"/>
    <mergeCell ref="AC126:AC127"/>
    <mergeCell ref="AD126:AD127"/>
    <mergeCell ref="A125:A127"/>
    <mergeCell ref="B125:B127"/>
    <mergeCell ref="G146:G147"/>
    <mergeCell ref="H146:H147"/>
    <mergeCell ref="I146:I147"/>
    <mergeCell ref="J146:J147"/>
    <mergeCell ref="K146:K147"/>
    <mergeCell ref="AS134:AU134"/>
    <mergeCell ref="A144:B144"/>
    <mergeCell ref="AG144:AU144"/>
    <mergeCell ref="A145:A147"/>
    <mergeCell ref="B145:B147"/>
    <mergeCell ref="C145:S145"/>
    <mergeCell ref="T145:AE145"/>
    <mergeCell ref="AF145:AF147"/>
    <mergeCell ref="AG145:AR145"/>
    <mergeCell ref="AS145:AS147"/>
    <mergeCell ref="AT145:AT147"/>
    <mergeCell ref="AU145:AU147"/>
    <mergeCell ref="C146:C147"/>
    <mergeCell ref="D146:D147"/>
    <mergeCell ref="E146:E147"/>
    <mergeCell ref="F146:F147"/>
    <mergeCell ref="Q146:Q147"/>
    <mergeCell ref="R146:R147"/>
    <mergeCell ref="S146:S147"/>
    <mergeCell ref="T146:T147"/>
    <mergeCell ref="U146:U147"/>
    <mergeCell ref="L146:L147"/>
    <mergeCell ref="M146:M147"/>
    <mergeCell ref="N146:N147"/>
    <mergeCell ref="O146:O147"/>
    <mergeCell ref="P146:P147"/>
    <mergeCell ref="AA146:AA147"/>
    <mergeCell ref="AB146:AB147"/>
    <mergeCell ref="AC146:AC147"/>
    <mergeCell ref="AD146:AD147"/>
    <mergeCell ref="AE146:AE147"/>
    <mergeCell ref="V146:V147"/>
    <mergeCell ref="W146:W147"/>
    <mergeCell ref="X146:X147"/>
    <mergeCell ref="Y146:Y147"/>
    <mergeCell ref="Z146:Z147"/>
    <mergeCell ref="AQ146:AQ147"/>
    <mergeCell ref="AR146:AR147"/>
    <mergeCell ref="AL146:AL147"/>
    <mergeCell ref="AM146:AM147"/>
    <mergeCell ref="AN146:AN147"/>
    <mergeCell ref="AO146:AO147"/>
    <mergeCell ref="AP146:AP147"/>
    <mergeCell ref="AG146:AG147"/>
    <mergeCell ref="AH146:AH147"/>
    <mergeCell ref="AI146:AI147"/>
    <mergeCell ref="AJ146:AJ147"/>
    <mergeCell ref="AK146:AK147"/>
  </mergeCells>
  <printOptions horizontalCentered="1"/>
  <pageMargins left="0.70866141732283472" right="0.70866141732283472" top="0.74803149606299213" bottom="0.74803149606299213" header="0.31496062992125984" footer="0.31496062992125984"/>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Información Contable</vt:lpstr>
      <vt:lpstr>Información presupuestaria</vt:lpstr>
      <vt:lpstr>Información programatica</vt:lpstr>
      <vt:lpstr>'Información Contable'!Área_de_impresión</vt:lpstr>
      <vt:lpstr>'Información presupuestaria'!Área_de_impresión</vt:lpstr>
      <vt:lpstr>'Información programatica'!Área_de_impresión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Janeth Padilla</dc:creator>
  <cp:lastModifiedBy>Betsy Rivera</cp:lastModifiedBy>
  <cp:lastPrinted>2021-02-18T22:46:33Z</cp:lastPrinted>
  <dcterms:created xsi:type="dcterms:W3CDTF">2015-02-14T17:50:15Z</dcterms:created>
  <dcterms:modified xsi:type="dcterms:W3CDTF">2022-11-10T18:57:46Z</dcterms:modified>
</cp:coreProperties>
</file>